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xplose - site internet\formulaires\"/>
    </mc:Choice>
  </mc:AlternateContent>
  <bookViews>
    <workbookView xWindow="0" yWindow="0" windowWidth="25200" windowHeight="11880"/>
  </bookViews>
  <sheets>
    <sheet name="Calcul EHm" sheetId="1" r:id="rId1"/>
    <sheet name="Calcul Redevance" sheetId="2" r:id="rId2"/>
  </sheets>
  <definedNames>
    <definedName name="_xlnm.Print_Area" localSheetId="0">'Calcul EHm'!$B$1:$G$174</definedName>
  </definedNames>
  <calcPr calcId="162913"/>
</workbook>
</file>

<file path=xl/calcChain.xml><?xml version="1.0" encoding="utf-8"?>
<calcChain xmlns="http://schemas.openxmlformats.org/spreadsheetml/2006/main">
  <c r="G42" i="1" l="1"/>
  <c r="G45" i="1"/>
  <c r="G79" i="1" l="1"/>
  <c r="G76" i="1"/>
  <c r="G73" i="1"/>
  <c r="G70" i="1"/>
  <c r="G67" i="1"/>
  <c r="G64" i="1"/>
  <c r="G61" i="1"/>
  <c r="G57" i="1"/>
  <c r="G47" i="1" l="1"/>
  <c r="G86" i="1"/>
  <c r="G82" i="1"/>
  <c r="E85" i="1"/>
  <c r="E84" i="1"/>
  <c r="E83" i="1"/>
  <c r="E81" i="1"/>
  <c r="E78" i="1"/>
  <c r="E75" i="1"/>
  <c r="E72" i="1"/>
  <c r="E69" i="1"/>
  <c r="E66" i="1"/>
  <c r="E63" i="1"/>
  <c r="E60" i="1"/>
  <c r="E56" i="1"/>
  <c r="E52" i="1"/>
  <c r="E51" i="1"/>
  <c r="E49" i="1"/>
  <c r="E48" i="1"/>
  <c r="E45" i="1"/>
  <c r="E42" i="1"/>
  <c r="G40" i="1"/>
  <c r="E40" i="1"/>
  <c r="G39" i="1"/>
  <c r="G55" i="1"/>
  <c r="G85" i="1" l="1"/>
  <c r="G84" i="1"/>
  <c r="G83" i="1"/>
  <c r="G81" i="1"/>
  <c r="G78" i="1"/>
  <c r="G75" i="1"/>
  <c r="G72" i="1"/>
  <c r="G69" i="1"/>
  <c r="G66" i="1"/>
  <c r="G63" i="1"/>
  <c r="G60" i="1"/>
  <c r="G56" i="1"/>
  <c r="G52" i="1"/>
  <c r="G51" i="1"/>
  <c r="G49" i="1"/>
  <c r="G48" i="1"/>
  <c r="G53" i="1"/>
  <c r="G50" i="1"/>
  <c r="G44" i="1"/>
  <c r="G32" i="1"/>
  <c r="G33" i="1"/>
  <c r="G34" i="1"/>
  <c r="G35" i="1"/>
  <c r="G36" i="1"/>
  <c r="G37" i="1"/>
  <c r="G31" i="1"/>
  <c r="G87" i="1" l="1"/>
  <c r="D27" i="1" s="1"/>
</calcChain>
</file>

<file path=xl/sharedStrings.xml><?xml version="1.0" encoding="utf-8"?>
<sst xmlns="http://schemas.openxmlformats.org/spreadsheetml/2006/main" count="313" uniqueCount="140">
  <si>
    <t>Détermination de la valeur EHm</t>
  </si>
  <si>
    <t>Formulaire électronique disponible sous www.mondercange.lu, rubrique « Formulaires à télécharger »</t>
  </si>
  <si>
    <t>Nom de la société / de l’organisme / de l’institution :</t>
  </si>
  <si>
    <t>N° Client</t>
  </si>
  <si>
    <t>Adresse de correspondance</t>
  </si>
  <si>
    <t>N° et Rue</t>
  </si>
  <si>
    <t>Code postal / Localité</t>
  </si>
  <si>
    <t>EMail</t>
  </si>
  <si>
    <t>Téléphone</t>
  </si>
  <si>
    <r>
      <t xml:space="preserve">EHm à appliquer </t>
    </r>
    <r>
      <rPr>
        <b/>
        <sz val="10"/>
        <color theme="1"/>
        <rFont val="Myriad Pro"/>
        <family val="2"/>
      </rPr>
      <t>(selon les calculs ci-après)</t>
    </r>
  </si>
  <si>
    <t>EHm</t>
  </si>
  <si>
    <t>Calcul EHm</t>
  </si>
  <si>
    <t>capacité autorisée</t>
  </si>
  <si>
    <t>Hôpital, clinique, maison de soins</t>
  </si>
  <si>
    <t>q</t>
  </si>
  <si>
    <t>Centres intégrés pour personnes âgées</t>
  </si>
  <si>
    <t>Crèche, école</t>
  </si>
  <si>
    <t>Internat</t>
  </si>
  <si>
    <t>Cantine scolaire, maison relais</t>
  </si>
  <si>
    <r>
      <t>Piscine couverte (</t>
    </r>
    <r>
      <rPr>
        <i/>
        <sz val="12"/>
        <color rgb="FF0070C0"/>
        <rFont val="Myriad Pro"/>
        <family val="2"/>
      </rPr>
      <t>avec ou sans sauna</t>
    </r>
    <r>
      <rPr>
        <sz val="12"/>
        <color theme="1"/>
        <rFont val="Myriad Pro"/>
        <family val="2"/>
      </rPr>
      <t>)</t>
    </r>
  </si>
  <si>
    <t>Piscine à l’air libre</t>
  </si>
  <si>
    <t>Centre polyvalent, salle de spectacle, centre sportif</t>
  </si>
  <si>
    <t>Lieu de culte</t>
  </si>
  <si>
    <t>Résidence secondaire</t>
  </si>
  <si>
    <t>Gîte rural</t>
  </si>
  <si>
    <t>Restaurant</t>
  </si>
  <si>
    <t>&lt; 25 chaises</t>
  </si>
  <si>
    <t>&lt; 50 chaises</t>
  </si>
  <si>
    <t>≥ 50 chaises</t>
  </si>
  <si>
    <t>Café, salon de consommation</t>
  </si>
  <si>
    <r>
      <t xml:space="preserve">Administration, bureau, guichet, assurance, banque, cabinet médical, cabinet de notaire </t>
    </r>
    <r>
      <rPr>
        <i/>
        <sz val="12"/>
        <color rgb="FF0070C0"/>
        <rFont val="Myriad Pro"/>
        <family val="2"/>
      </rPr>
      <t>ou autre service</t>
    </r>
  </si>
  <si>
    <t>ou :</t>
  </si>
  <si>
    <t>≤ 10 salariés *</t>
  </si>
  <si>
    <t>&gt; 10 salariés *</t>
  </si>
  <si>
    <r>
      <t>Commerce (</t>
    </r>
    <r>
      <rPr>
        <b/>
        <i/>
        <sz val="12"/>
        <color rgb="FF0070C0"/>
        <rFont val="Myriad Pro"/>
        <family val="2"/>
      </rPr>
      <t>sans production</t>
    </r>
    <r>
      <rPr>
        <b/>
        <sz val="12"/>
        <color theme="1"/>
        <rFont val="Myriad Pro"/>
        <family val="2"/>
      </rPr>
      <t>) :</t>
    </r>
  </si>
  <si>
    <t>Grande surface, épicerie, point de vente alimentaire, magasin, boutique</t>
  </si>
  <si>
    <r>
      <t>Boucherie, poissonnerie, boulangerie, pâtisserie (</t>
    </r>
    <r>
      <rPr>
        <b/>
        <i/>
        <sz val="12"/>
        <color rgb="FF0070C0"/>
        <rFont val="Myriad Pro"/>
        <family val="2"/>
      </rPr>
      <t>site de production avec vente</t>
    </r>
    <r>
      <rPr>
        <b/>
        <sz val="12"/>
        <color theme="1"/>
        <rFont val="Myriad Pro"/>
        <family val="2"/>
      </rPr>
      <t>)</t>
    </r>
  </si>
  <si>
    <t>Salon de coiffure</t>
  </si>
  <si>
    <t>Nettoyage à sec</t>
  </si>
  <si>
    <r>
      <t>Entreprise de transport de marchandises et de construction (</t>
    </r>
    <r>
      <rPr>
        <b/>
        <i/>
        <sz val="12"/>
        <color rgb="FF0070C0"/>
        <rFont val="Myriad Pro"/>
        <family val="2"/>
      </rPr>
      <t>avec dépôt</t>
    </r>
    <r>
      <rPr>
        <b/>
        <sz val="12"/>
        <color theme="1"/>
        <rFont val="Myriad Pro"/>
        <family val="2"/>
      </rPr>
      <t>)</t>
    </r>
  </si>
  <si>
    <t>Garage, atelier de réparation de véhicules automoteurs</t>
  </si>
  <si>
    <t>Atelier mécanique, vente de pneus</t>
  </si>
  <si>
    <t>Mazout et combustibles</t>
  </si>
  <si>
    <r>
      <t>Station-service (</t>
    </r>
    <r>
      <rPr>
        <i/>
        <sz val="12"/>
        <color rgb="FF0070C0"/>
        <rFont val="Myriad Pro"/>
        <family val="2"/>
      </rPr>
      <t>avec shop</t>
    </r>
    <r>
      <rPr>
        <sz val="12"/>
        <color theme="1"/>
        <rFont val="Myriad Pro"/>
        <family val="2"/>
      </rPr>
      <t>)</t>
    </r>
  </si>
  <si>
    <t>Installation de lavage de voitures</t>
  </si>
  <si>
    <t>Distilleries d’alcool, vinaigrerie</t>
  </si>
  <si>
    <t>Il est certifié que les informations renseignées ci-dessus sont exactes :</t>
  </si>
  <si>
    <t>Signature</t>
  </si>
  <si>
    <t>Exemples de calcul :</t>
  </si>
  <si>
    <t>Crèche avec une capacité autorisée de 20 enfants :</t>
  </si>
  <si>
    <t>x</t>
  </si>
  <si>
    <t>Restaurant 20 chaises (autorisées) :</t>
  </si>
  <si>
    <t>5 EHm</t>
  </si>
  <si>
    <t>Restaurant 40 chaises (autorisées) :</t>
  </si>
  <si>
    <t>10 EHm</t>
  </si>
  <si>
    <t>Restaurant 100 chaises (autorisées) :</t>
  </si>
  <si>
    <t>Epicerie avec 10 salariés :</t>
  </si>
  <si>
    <t>2,5 EHm</t>
  </si>
  <si>
    <t>Epicerie avec 25 salariés :</t>
  </si>
  <si>
    <t>Tableau des EH moyens annuels</t>
  </si>
  <si>
    <t>I : Population résidente</t>
  </si>
  <si>
    <t>Groupe ou activité</t>
  </si>
  <si>
    <t>Charge polluante moyenne annuelle (EHm)</t>
  </si>
  <si>
    <t>Population résidente</t>
  </si>
  <si>
    <r>
      <t xml:space="preserve">EHm / </t>
    </r>
    <r>
      <rPr>
        <sz val="12"/>
        <color rgb="FF0070C0"/>
        <rFont val="Arial"/>
        <family val="2"/>
      </rPr>
      <t>unité d’habitation</t>
    </r>
    <r>
      <rPr>
        <i/>
        <sz val="12"/>
        <color theme="1"/>
        <rFont val="Arial"/>
        <family val="2"/>
      </rPr>
      <t xml:space="preserve"> (maison unifam. ou appartement)</t>
    </r>
  </si>
  <si>
    <t>II : Activités publiques et collectives</t>
  </si>
  <si>
    <r>
      <t xml:space="preserve">EHm / lit </t>
    </r>
    <r>
      <rPr>
        <sz val="12"/>
        <color rgb="FF0070C0"/>
        <rFont val="Arial"/>
        <family val="2"/>
      </rPr>
      <t>selon capacité autorisée</t>
    </r>
  </si>
  <si>
    <r>
      <t xml:space="preserve">EHm / enfant </t>
    </r>
    <r>
      <rPr>
        <sz val="12"/>
        <color rgb="FF0070C0"/>
        <rFont val="Arial"/>
        <family val="2"/>
      </rPr>
      <t>selon capacité autorisée</t>
    </r>
  </si>
  <si>
    <r>
      <t xml:space="preserve">EHm / chaise </t>
    </r>
    <r>
      <rPr>
        <sz val="12"/>
        <color rgb="FF0070C0"/>
        <rFont val="Arial"/>
        <family val="2"/>
      </rPr>
      <t>selon capacité autorisée</t>
    </r>
  </si>
  <si>
    <r>
      <t>Piscine couverte (</t>
    </r>
    <r>
      <rPr>
        <i/>
        <sz val="12"/>
        <color rgb="FF0070C0"/>
        <rFont val="Arial"/>
        <family val="2"/>
      </rPr>
      <t>avec ou sans sauna</t>
    </r>
    <r>
      <rPr>
        <sz val="12"/>
        <color theme="1"/>
        <rFont val="Arial"/>
        <family val="2"/>
      </rPr>
      <t>)</t>
    </r>
  </si>
  <si>
    <r>
      <t xml:space="preserve">EHm / visiteurs </t>
    </r>
    <r>
      <rPr>
        <sz val="12"/>
        <color rgb="FF0070C0"/>
        <rFont val="Arial"/>
        <family val="2"/>
      </rPr>
      <t>selon capacité autorisée</t>
    </r>
  </si>
  <si>
    <r>
      <t>EHm / tranche entamée de 100 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de surface bâtie</t>
    </r>
  </si>
  <si>
    <t>EHm / lieu de culte</t>
  </si>
  <si>
    <t>III : Hôtellerie, restauration et tourisme</t>
  </si>
  <si>
    <t>EHm / unité</t>
  </si>
  <si>
    <r>
      <t>Hôtel et auberge</t>
    </r>
    <r>
      <rPr>
        <sz val="12"/>
        <color theme="1"/>
        <rFont val="Arial"/>
        <family val="2"/>
      </rPr>
      <t xml:space="preserve"> (</t>
    </r>
    <r>
      <rPr>
        <i/>
        <sz val="12"/>
        <color rgb="FF0070C0"/>
        <rFont val="Arial"/>
        <family val="2"/>
      </rPr>
      <t>sans l’activité gastronomique</t>
    </r>
    <r>
      <rPr>
        <sz val="12"/>
        <color theme="1"/>
        <rFont val="Arial"/>
        <family val="2"/>
      </rPr>
      <t>)</t>
    </r>
  </si>
  <si>
    <t>EHm / gîte</t>
  </si>
  <si>
    <r>
      <t>Camping (</t>
    </r>
    <r>
      <rPr>
        <i/>
        <sz val="12"/>
        <color rgb="FF0070C0"/>
        <rFont val="Arial"/>
        <family val="2"/>
      </rPr>
      <t>sans l’activité gastronomique, sans piscine</t>
    </r>
    <r>
      <rPr>
        <sz val="12"/>
        <color theme="1"/>
        <rFont val="Arial"/>
        <family val="2"/>
      </rPr>
      <t>)</t>
    </r>
  </si>
  <si>
    <r>
      <t xml:space="preserve">EHm / emplacement </t>
    </r>
    <r>
      <rPr>
        <sz val="12"/>
        <color rgb="FF0070C0"/>
        <rFont val="Arial"/>
        <family val="2"/>
      </rPr>
      <t>selon capacité autorisée</t>
    </r>
  </si>
  <si>
    <t>EHm / établissement</t>
  </si>
  <si>
    <t>IV : Activités artisanales et commerciales</t>
  </si>
  <si>
    <r>
      <t xml:space="preserve">Administration, bureau, guichet, assurance, banque, cabinet médical, cabinet de notaire </t>
    </r>
    <r>
      <rPr>
        <i/>
        <sz val="12"/>
        <color rgb="FF0070C0"/>
        <rFont val="Arial"/>
        <family val="2"/>
      </rPr>
      <t>ou autre service</t>
    </r>
  </si>
  <si>
    <r>
      <t>EHm / tranche entamée de 150 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de surface</t>
    </r>
  </si>
  <si>
    <t>EHm / commerce</t>
  </si>
  <si>
    <t>EHm / tranche entamée de 5 personnes occupées</t>
  </si>
  <si>
    <r>
      <t>Commerce (</t>
    </r>
    <r>
      <rPr>
        <i/>
        <sz val="12"/>
        <color rgb="FF0070C0"/>
        <rFont val="Arial"/>
        <family val="2"/>
      </rPr>
      <t>sans production</t>
    </r>
    <r>
      <rPr>
        <sz val="12"/>
        <color theme="1"/>
        <rFont val="Arial"/>
        <family val="2"/>
      </rPr>
      <t>) :</t>
    </r>
  </si>
  <si>
    <t>EHm / salon</t>
  </si>
  <si>
    <t>EHm / entreprise</t>
  </si>
  <si>
    <r>
      <t>Station service (</t>
    </r>
    <r>
      <rPr>
        <i/>
        <sz val="12"/>
        <color rgb="FF0070C0"/>
        <rFont val="Arial"/>
        <family val="2"/>
      </rPr>
      <t>avec shop</t>
    </r>
    <r>
      <rPr>
        <sz val="12"/>
        <color theme="1"/>
        <rFont val="Arial"/>
        <family val="2"/>
      </rPr>
      <t>)</t>
    </r>
  </si>
  <si>
    <t>EHm / station</t>
  </si>
  <si>
    <t>EHm / installation</t>
  </si>
  <si>
    <t>* Sont pris en compte le salariat et le patronat au 1er janvier de l’année courante.</t>
  </si>
  <si>
    <r>
      <t xml:space="preserve">En cas de </t>
    </r>
    <r>
      <rPr>
        <b/>
        <sz val="12"/>
        <color rgb="FF000000"/>
        <rFont val="Arial"/>
        <family val="2"/>
      </rPr>
      <t>non occupation des lieux</t>
    </r>
    <r>
      <rPr>
        <sz val="12"/>
        <color rgb="FF000000"/>
        <rFont val="Arial"/>
        <family val="2"/>
      </rPr>
      <t>, le consommateur sera taxé d'une charge polluante moyenne annuelle de 2,0 EHm.</t>
    </r>
  </si>
  <si>
    <t>Le secteur agricole</t>
  </si>
  <si>
    <t>V : Activités agricoles</t>
  </si>
  <si>
    <t>Laiterie</t>
  </si>
  <si>
    <t>EHm / laiterie</t>
  </si>
  <si>
    <t>Le secteur industriel</t>
  </si>
  <si>
    <t>VI : Activités industrielles (« Starkverschmutzer »)</t>
  </si>
  <si>
    <r>
      <t xml:space="preserve">Industrie agroalimentaire d'envergure </t>
    </r>
    <r>
      <rPr>
        <i/>
        <sz val="12"/>
        <color rgb="FF000000"/>
        <rFont val="Arial"/>
        <family val="2"/>
      </rPr>
      <t xml:space="preserve">(EHm </t>
    </r>
    <r>
      <rPr>
        <sz val="12"/>
        <color rgb="FF000000"/>
        <rFont val="Arial"/>
        <family val="2"/>
      </rPr>
      <t xml:space="preserve">≥ </t>
    </r>
    <r>
      <rPr>
        <i/>
        <sz val="12"/>
        <color rgb="FF000000"/>
        <rFont val="Arial"/>
        <family val="2"/>
      </rPr>
      <t xml:space="preserve">300) </t>
    </r>
    <r>
      <rPr>
        <sz val="12"/>
        <color rgb="FF000000"/>
        <rFont val="Arial"/>
        <family val="2"/>
      </rPr>
      <t>:</t>
    </r>
  </si>
  <si>
    <t>Boucherie, boulangerie, brasserie artisanale, production de boissons, transformation du lait</t>
  </si>
  <si>
    <t>suivant convention ou mesures</t>
  </si>
  <si>
    <r>
      <t xml:space="preserve">Autres entreprises et établissements industriels produisant des eaux usées très polluées </t>
    </r>
    <r>
      <rPr>
        <i/>
        <sz val="12"/>
        <color rgb="FF000000"/>
        <rFont val="Arial"/>
        <family val="2"/>
      </rPr>
      <t>(EHm ≥</t>
    </r>
    <r>
      <rPr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300)</t>
    </r>
  </si>
  <si>
    <r>
      <t>Hôtel et auberge
(</t>
    </r>
    <r>
      <rPr>
        <sz val="12"/>
        <color rgb="FF0070C0"/>
        <rFont val="Myriad Pro"/>
        <family val="2"/>
      </rPr>
      <t>sans l’activité gastronomique</t>
    </r>
    <r>
      <rPr>
        <sz val="12"/>
        <color rgb="FF000000"/>
        <rFont val="Myriad Pro"/>
        <family val="2"/>
      </rPr>
      <t>)</t>
    </r>
  </si>
  <si>
    <t>lits</t>
  </si>
  <si>
    <t>enfants</t>
  </si>
  <si>
    <t>chaises</t>
  </si>
  <si>
    <t>visiteurs</t>
  </si>
  <si>
    <r>
      <t>m</t>
    </r>
    <r>
      <rPr>
        <vertAlign val="superscript"/>
        <sz val="12"/>
        <color theme="1"/>
        <rFont val="Myriad Pro"/>
        <family val="2"/>
      </rPr>
      <t>2</t>
    </r>
  </si>
  <si>
    <t>emplacements</t>
  </si>
  <si>
    <r>
      <t>Camping
(</t>
    </r>
    <r>
      <rPr>
        <sz val="12"/>
        <color rgb="FF0070C0"/>
        <rFont val="Myriad Pro"/>
        <family val="2"/>
      </rPr>
      <t>sans l’activité gastronomique, sans piscine</t>
    </r>
    <r>
      <rPr>
        <sz val="12"/>
        <color theme="1"/>
        <rFont val="Myriad Pro"/>
        <family val="2"/>
      </rPr>
      <t>)</t>
    </r>
  </si>
  <si>
    <r>
      <t>m</t>
    </r>
    <r>
      <rPr>
        <vertAlign val="superscript"/>
        <sz val="12"/>
        <color theme="1"/>
        <rFont val="Myriad Pro"/>
        <family val="2"/>
      </rPr>
      <t>2</t>
    </r>
    <r>
      <rPr>
        <sz val="12"/>
        <color theme="1"/>
        <rFont val="Myriad Pro"/>
        <family val="2"/>
      </rPr>
      <t xml:space="preserve"> de surface</t>
    </r>
  </si>
  <si>
    <t>pers. occupées</t>
  </si>
  <si>
    <r>
      <t xml:space="preserve">litres d’alcool /vinaigre pur </t>
    </r>
    <r>
      <rPr>
        <sz val="12"/>
        <color rgb="FF0070C0"/>
        <rFont val="Myriad Pro"/>
        <family val="2"/>
      </rPr>
      <t>produits</t>
    </r>
    <r>
      <rPr>
        <sz val="12"/>
        <color theme="1"/>
        <rFont val="Myriad Pro"/>
        <family val="2"/>
      </rPr>
      <t xml:space="preserve"> par an</t>
    </r>
  </si>
  <si>
    <t>Nom du signataire / Cachet de la société</t>
  </si>
  <si>
    <r>
      <t>Artisanat, menuisier, électricien, carreleur, peintre, plombier, installateur sanitaire, charpentier
(</t>
    </r>
    <r>
      <rPr>
        <b/>
        <sz val="12"/>
        <color rgb="FF0070C0"/>
        <rFont val="Myriad Pro"/>
        <family val="2"/>
      </rPr>
      <t>avec dépôt</t>
    </r>
    <r>
      <rPr>
        <b/>
        <sz val="12"/>
        <color theme="1"/>
        <rFont val="Myriad Pro"/>
        <family val="2"/>
      </rPr>
      <t>)</t>
    </r>
  </si>
  <si>
    <r>
      <t xml:space="preserve">20 </t>
    </r>
    <r>
      <rPr>
        <sz val="12"/>
        <color theme="1"/>
        <rFont val="Myriad Pro"/>
        <family val="2"/>
      </rPr>
      <t>enfants</t>
    </r>
  </si>
  <si>
    <r>
      <t xml:space="preserve">(0,1 x 20 =) </t>
    </r>
    <r>
      <rPr>
        <b/>
        <sz val="12"/>
        <color theme="1"/>
        <rFont val="Myriad Pro"/>
        <family val="2"/>
      </rPr>
      <t>2 EHm</t>
    </r>
  </si>
  <si>
    <r>
      <t>100</t>
    </r>
    <r>
      <rPr>
        <sz val="12"/>
        <color theme="1"/>
        <rFont val="Myriad Pro"/>
        <family val="2"/>
      </rPr>
      <t xml:space="preserve"> chaises</t>
    </r>
  </si>
  <si>
    <r>
      <t xml:space="preserve">(100 x 0,3=) </t>
    </r>
    <r>
      <rPr>
        <b/>
        <sz val="12"/>
        <color theme="1"/>
        <rFont val="Myriad Pro"/>
        <family val="2"/>
      </rPr>
      <t>30 EHm</t>
    </r>
  </si>
  <si>
    <r>
      <t xml:space="preserve">EHm / tranche entamée de 1000 l d’alcool ou de vinaigre pur </t>
    </r>
    <r>
      <rPr>
        <sz val="12"/>
        <color rgb="FF0070C0"/>
        <rFont val="Arial"/>
        <family val="2"/>
      </rPr>
      <t>produits</t>
    </r>
    <r>
      <rPr>
        <sz val="12"/>
        <color theme="1"/>
        <rFont val="Arial"/>
        <family val="2"/>
      </rPr>
      <t xml:space="preserve"> par an</t>
    </r>
  </si>
  <si>
    <r>
      <t>m</t>
    </r>
    <r>
      <rPr>
        <b/>
        <vertAlign val="superscript"/>
        <sz val="12"/>
        <color theme="1"/>
        <rFont val="Myriad Pro"/>
        <family val="2"/>
      </rPr>
      <t>2</t>
    </r>
    <r>
      <rPr>
        <b/>
        <sz val="12"/>
        <color theme="1"/>
        <rFont val="Myriad Pro"/>
        <family val="2"/>
      </rPr>
      <t xml:space="preserve"> de surface bâtie</t>
    </r>
  </si>
  <si>
    <r>
      <t>Boucherie, poissonnerie, boulangerie, pâtisserie (</t>
    </r>
    <r>
      <rPr>
        <sz val="12"/>
        <color rgb="FF0070C0"/>
        <rFont val="Arial"/>
        <family val="2"/>
      </rPr>
      <t>site de production avec vente</t>
    </r>
    <r>
      <rPr>
        <sz val="12"/>
        <color theme="1"/>
        <rFont val="Arial"/>
        <family val="2"/>
      </rPr>
      <t>)</t>
    </r>
  </si>
  <si>
    <r>
      <t>Entreprise de transport de marchandises et de construction (</t>
    </r>
    <r>
      <rPr>
        <sz val="12"/>
        <color rgb="FF0070C0"/>
        <rFont val="Arial"/>
        <family val="2"/>
      </rPr>
      <t>avec dépôt</t>
    </r>
    <r>
      <rPr>
        <sz val="12"/>
        <color theme="1"/>
        <rFont val="Arial"/>
        <family val="2"/>
      </rPr>
      <t>)</t>
    </r>
  </si>
  <si>
    <t>Artisanat, menuisier, électricien, carreleur, peintre, plombier, installateur sanitaire, charpentier (avec dépôt)</t>
  </si>
  <si>
    <r>
      <t>25</t>
    </r>
    <r>
      <rPr>
        <sz val="11"/>
        <color theme="1"/>
        <rFont val="Myriad Pro"/>
        <family val="2"/>
      </rPr>
      <t xml:space="preserve"> pers occupées</t>
    </r>
  </si>
  <si>
    <r>
      <t xml:space="preserve">(2,5 + 1,5 + 1,5 + 1,5=) </t>
    </r>
    <r>
      <rPr>
        <b/>
        <sz val="11"/>
        <color theme="1"/>
        <rFont val="Myriad Pro"/>
        <family val="2"/>
      </rPr>
      <t>7 EHm</t>
    </r>
  </si>
  <si>
    <t>IV: Activités artisanales et commerciales</t>
  </si>
  <si>
    <t>III: Hôtellerie, restauration et tourisme</t>
  </si>
  <si>
    <t>II: Activités publiques et collectives</t>
  </si>
  <si>
    <t>Commune de Mondercange</t>
  </si>
  <si>
    <t>BP 50 L-3901 Moncercange</t>
  </si>
  <si>
    <t xml:space="preserve">, le </t>
  </si>
  <si>
    <t>Localité</t>
  </si>
  <si>
    <t>Date</t>
  </si>
  <si>
    <t>En cas de saisie électronique:</t>
  </si>
  <si>
    <t>à cocher par le caractère "x" (minuscule) du clavier</t>
  </si>
  <si>
    <t>Nom du responsable (contact)</t>
  </si>
  <si>
    <t>En cas de questions, prière de contacter M. Gilbert POULL du Service financier :</t>
  </si>
  <si>
    <t xml:space="preserve">Tél 55.05.74 – 37 - Courriel : gilbert.poull@mondercange.lu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</si>
</sst>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"/>
    <numFmt numFmtId="165" formatCode="[$-140C]d\ mmmm\ yyyy;@"/>
    <numFmt numFmtId="166" formatCode="#,##0.00\ &quot;€&quot;"/>
  </numFmts>
  <fonts count="4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4"/>
      <color rgb="FFFFC000"/>
      <name val="Myriad Pro"/>
      <family val="2"/>
    </font>
    <font>
      <sz val="10"/>
      <color theme="1"/>
      <name val="Myriad Pro"/>
      <family val="2"/>
    </font>
    <font>
      <i/>
      <sz val="9"/>
      <color theme="1"/>
      <name val="Myriad Pro"/>
      <family val="2"/>
    </font>
    <font>
      <b/>
      <sz val="12"/>
      <color theme="1"/>
      <name val="Myriad Pro"/>
      <family val="2"/>
    </font>
    <font>
      <sz val="12"/>
      <color theme="1"/>
      <name val="Myriad Pro"/>
      <family val="2"/>
    </font>
    <font>
      <b/>
      <sz val="16"/>
      <color theme="1"/>
      <name val="Myriad Pro"/>
      <family val="2"/>
    </font>
    <font>
      <b/>
      <sz val="10"/>
      <color theme="1"/>
      <name val="Myriad Pro"/>
      <family val="2"/>
    </font>
    <font>
      <b/>
      <sz val="20"/>
      <color theme="1"/>
      <name val="Wingdings"/>
      <charset val="2"/>
    </font>
    <font>
      <i/>
      <sz val="12"/>
      <color rgb="FF0070C0"/>
      <name val="Myriad Pro"/>
      <family val="2"/>
    </font>
    <font>
      <b/>
      <sz val="20"/>
      <color theme="1"/>
      <name val="Myriad Pro"/>
      <family val="2"/>
    </font>
    <font>
      <vertAlign val="superscript"/>
      <sz val="12"/>
      <color theme="1"/>
      <name val="Myriad Pro"/>
      <family val="2"/>
    </font>
    <font>
      <sz val="12"/>
      <color rgb="FF000000"/>
      <name val="Myriad Pro"/>
      <family val="2"/>
    </font>
    <font>
      <b/>
      <i/>
      <sz val="12"/>
      <color rgb="FF0070C0"/>
      <name val="Myriad Pro"/>
      <family val="2"/>
    </font>
    <font>
      <b/>
      <sz val="12"/>
      <color rgb="FF0070C0"/>
      <name val="Myriad Pro"/>
      <family val="2"/>
    </font>
    <font>
      <b/>
      <sz val="14"/>
      <color theme="1"/>
      <name val="Myriad Pro"/>
      <family val="2"/>
    </font>
    <font>
      <b/>
      <u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i/>
      <sz val="12"/>
      <color theme="1"/>
      <name val="Arial"/>
      <family val="2"/>
    </font>
    <font>
      <i/>
      <sz val="12"/>
      <color rgb="FF0070C0"/>
      <name val="Arial"/>
      <family val="2"/>
    </font>
    <font>
      <vertAlign val="superscript"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1A191D"/>
      <name val="Arial"/>
      <family val="2"/>
    </font>
    <font>
      <b/>
      <u/>
      <sz val="12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70C0"/>
      <name val="Myriad Pro"/>
      <family val="2"/>
    </font>
    <font>
      <sz val="11"/>
      <color theme="0"/>
      <name val="Calibri"/>
      <family val="2"/>
      <scheme val="minor"/>
    </font>
    <font>
      <b/>
      <u/>
      <sz val="18"/>
      <color theme="1"/>
      <name val="Myriad Pro"/>
      <family val="2"/>
    </font>
    <font>
      <b/>
      <sz val="12"/>
      <color theme="1"/>
      <name val="Wingdings"/>
      <charset val="2"/>
    </font>
    <font>
      <b/>
      <vertAlign val="superscript"/>
      <sz val="12"/>
      <color theme="1"/>
      <name val="Myriad Pro"/>
      <family val="2"/>
    </font>
    <font>
      <sz val="11"/>
      <color theme="1"/>
      <name val="Myriad Pro"/>
      <family val="2"/>
    </font>
    <font>
      <b/>
      <u/>
      <sz val="11"/>
      <color theme="1"/>
      <name val="Myriad Pro"/>
      <family val="2"/>
    </font>
    <font>
      <b/>
      <sz val="11"/>
      <color theme="1"/>
      <name val="Myriad Pro"/>
      <family val="2"/>
    </font>
    <font>
      <sz val="10"/>
      <color theme="0"/>
      <name val="Times New Roman"/>
      <family val="1"/>
    </font>
    <font>
      <b/>
      <sz val="16"/>
      <color theme="1"/>
      <name val="Calibri"/>
      <family val="2"/>
      <scheme val="minor"/>
    </font>
    <font>
      <b/>
      <sz val="8"/>
      <color theme="1"/>
      <name val="Myriad Pro"/>
      <family val="2"/>
    </font>
    <font>
      <sz val="16"/>
      <color theme="1"/>
      <name val="Myriad Pro"/>
      <family val="2"/>
    </font>
    <font>
      <b/>
      <sz val="18"/>
      <color theme="1"/>
      <name val="Myriad Pro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i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2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26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26" xfId="0" applyFont="1" applyBorder="1" applyAlignment="1">
      <alignment vertical="center" wrapText="1"/>
    </xf>
    <xf numFmtId="0" fontId="19" fillId="0" borderId="32" xfId="0" applyFont="1" applyBorder="1" applyAlignment="1">
      <alignment horizontal="justify" vertical="center" wrapText="1"/>
    </xf>
    <xf numFmtId="0" fontId="19" fillId="0" borderId="33" xfId="0" applyFont="1" applyBorder="1" applyAlignment="1">
      <alignment vertical="center" wrapText="1"/>
    </xf>
    <xf numFmtId="0" fontId="19" fillId="0" borderId="33" xfId="0" applyFont="1" applyBorder="1" applyAlignment="1">
      <alignment horizontal="justify" vertical="center" wrapText="1"/>
    </xf>
    <xf numFmtId="0" fontId="19" fillId="0" borderId="0" xfId="0" applyFont="1" applyAlignment="1">
      <alignment horizontal="justify" vertical="center"/>
    </xf>
    <xf numFmtId="0" fontId="18" fillId="0" borderId="7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right" vertical="center" wrapText="1"/>
    </xf>
    <xf numFmtId="0" fontId="24" fillId="0" borderId="12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0" fillId="0" borderId="0" xfId="0" applyAlignment="1"/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4" fontId="0" fillId="0" borderId="0" xfId="0" applyNumberFormat="1" applyAlignment="1"/>
    <xf numFmtId="4" fontId="11" fillId="0" borderId="6" xfId="0" applyNumberFormat="1" applyFont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0" fontId="6" fillId="6" borderId="8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32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18" fillId="0" borderId="58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26" xfId="0" applyFont="1" applyBorder="1" applyAlignment="1">
      <alignment horizontal="justify" vertical="center" wrapText="1"/>
    </xf>
    <xf numFmtId="0" fontId="17" fillId="0" borderId="0" xfId="0" applyFont="1" applyBorder="1" applyAlignment="1">
      <alignment vertical="center"/>
    </xf>
    <xf numFmtId="0" fontId="18" fillId="0" borderId="19" xfId="0" applyFont="1" applyBorder="1" applyAlignment="1">
      <alignment horizontal="justify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right" vertical="center" wrapText="1"/>
    </xf>
    <xf numFmtId="4" fontId="16" fillId="3" borderId="8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justify" vertical="center" wrapText="1"/>
    </xf>
    <xf numFmtId="0" fontId="24" fillId="0" borderId="5" xfId="0" applyFont="1" applyBorder="1" applyAlignment="1">
      <alignment vertical="center" wrapText="1"/>
    </xf>
    <xf numFmtId="4" fontId="30" fillId="7" borderId="0" xfId="0" applyNumberFormat="1" applyFont="1" applyFill="1" applyAlignment="1"/>
    <xf numFmtId="0" fontId="6" fillId="2" borderId="6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16" xfId="0" applyFont="1" applyBorder="1" applyAlignment="1">
      <alignment horizontal="right" vertical="center" wrapText="1"/>
    </xf>
    <xf numFmtId="0" fontId="35" fillId="0" borderId="15" xfId="0" applyFont="1" applyBorder="1" applyAlignment="1">
      <alignment horizontal="right" vertical="center" wrapText="1"/>
    </xf>
    <xf numFmtId="0" fontId="5" fillId="6" borderId="49" xfId="0" applyFont="1" applyFill="1" applyBorder="1" applyAlignment="1">
      <alignment vertical="center" wrapText="1"/>
    </xf>
    <xf numFmtId="0" fontId="5" fillId="6" borderId="43" xfId="0" applyFont="1" applyFill="1" applyBorder="1" applyAlignment="1">
      <alignment vertical="center" wrapText="1"/>
    </xf>
    <xf numFmtId="0" fontId="5" fillId="6" borderId="38" xfId="0" applyFont="1" applyFill="1" applyBorder="1" applyAlignment="1">
      <alignment vertical="center" wrapText="1"/>
    </xf>
    <xf numFmtId="164" fontId="0" fillId="0" borderId="0" xfId="0" applyNumberFormat="1" applyAlignment="1"/>
    <xf numFmtId="0" fontId="0" fillId="0" borderId="0" xfId="0" applyFill="1" applyAlignment="1"/>
    <xf numFmtId="4" fontId="6" fillId="6" borderId="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1" fontId="16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protection hidden="1"/>
    </xf>
    <xf numFmtId="4" fontId="30" fillId="0" borderId="0" xfId="0" applyNumberFormat="1" applyFont="1" applyAlignment="1" applyProtection="1">
      <alignment horizontal="center" vertical="center"/>
      <protection hidden="1"/>
    </xf>
    <xf numFmtId="4" fontId="30" fillId="0" borderId="0" xfId="0" applyNumberFormat="1" applyFont="1" applyFill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 wrapText="1"/>
      <protection hidden="1"/>
    </xf>
    <xf numFmtId="4" fontId="5" fillId="0" borderId="61" xfId="0" applyNumberFormat="1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6" fillId="6" borderId="17" xfId="0" applyFont="1" applyFill="1" applyBorder="1" applyAlignment="1">
      <alignment horizontal="left" vertical="center" wrapText="1"/>
    </xf>
    <xf numFmtId="0" fontId="9" fillId="0" borderId="59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6" fillId="0" borderId="63" xfId="0" applyFont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6" fillId="0" borderId="65" xfId="0" applyFont="1" applyBorder="1" applyAlignment="1">
      <alignment horizontal="righ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1" fontId="16" fillId="0" borderId="7" xfId="0" applyNumberFormat="1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justify" vertical="center" wrapText="1"/>
    </xf>
    <xf numFmtId="0" fontId="20" fillId="0" borderId="30" xfId="0" applyFont="1" applyBorder="1" applyAlignment="1">
      <alignment horizontal="center" vertical="center" wrapText="1"/>
    </xf>
    <xf numFmtId="0" fontId="43" fillId="0" borderId="0" xfId="0" applyFont="1"/>
    <xf numFmtId="4" fontId="43" fillId="0" borderId="0" xfId="0" applyNumberFormat="1" applyFont="1"/>
    <xf numFmtId="166" fontId="0" fillId="0" borderId="0" xfId="0" applyNumberFormat="1"/>
    <xf numFmtId="0" fontId="43" fillId="0" borderId="0" xfId="0" applyFont="1" applyFill="1" applyBorder="1"/>
    <xf numFmtId="4" fontId="43" fillId="0" borderId="0" xfId="0" applyNumberFormat="1" applyFont="1" applyFill="1" applyBorder="1"/>
    <xf numFmtId="0" fontId="0" fillId="0" borderId="0" xfId="0" applyFill="1" applyBorder="1"/>
    <xf numFmtId="166" fontId="0" fillId="0" borderId="0" xfId="0" applyNumberFormat="1" applyFill="1" applyBorder="1"/>
    <xf numFmtId="0" fontId="42" fillId="0" borderId="0" xfId="0" applyFont="1" applyFill="1" applyBorder="1"/>
    <xf numFmtId="0" fontId="44" fillId="0" borderId="0" xfId="0" applyFont="1" applyFill="1" applyBorder="1"/>
    <xf numFmtId="166" fontId="43" fillId="0" borderId="0" xfId="0" applyNumberFormat="1" applyFont="1" applyFill="1" applyBorder="1"/>
    <xf numFmtId="4" fontId="46" fillId="0" borderId="0" xfId="0" applyNumberFormat="1" applyFont="1" applyFill="1" applyBorder="1" applyAlignment="1">
      <alignment vertical="center"/>
    </xf>
    <xf numFmtId="0" fontId="45" fillId="0" borderId="0" xfId="0" applyFont="1" applyFill="1" applyBorder="1" applyAlignment="1">
      <alignment horizontal="right"/>
    </xf>
    <xf numFmtId="166" fontId="42" fillId="0" borderId="0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16" fillId="0" borderId="34" xfId="0" applyFont="1" applyFill="1" applyBorder="1" applyAlignment="1" applyProtection="1">
      <alignment horizontal="left" vertical="top" wrapText="1"/>
      <protection locked="0"/>
    </xf>
    <xf numFmtId="0" fontId="16" fillId="0" borderId="3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165" fontId="16" fillId="0" borderId="61" xfId="0" applyNumberFormat="1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right" vertical="center"/>
      <protection locked="0"/>
    </xf>
    <xf numFmtId="0" fontId="39" fillId="0" borderId="62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6" borderId="46" xfId="0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 wrapText="1"/>
      <protection locked="0"/>
    </xf>
    <xf numFmtId="0" fontId="41" fillId="0" borderId="51" xfId="0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8" fillId="0" borderId="10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59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8" fillId="0" borderId="10" xfId="0" applyFont="1" applyBorder="1" applyAlignment="1" applyProtection="1">
      <alignment horizontal="center" vertical="center" wrapText="1"/>
      <protection locked="0"/>
    </xf>
    <xf numFmtId="0" fontId="38" fillId="0" borderId="59" xfId="0" applyFont="1" applyBorder="1" applyAlignment="1" applyProtection="1">
      <alignment horizontal="center" vertical="center" wrapText="1"/>
      <protection locked="0"/>
    </xf>
    <xf numFmtId="0" fontId="40" fillId="0" borderId="50" xfId="0" applyFont="1" applyBorder="1" applyAlignment="1" applyProtection="1">
      <alignment horizontal="center" vertical="center" wrapText="1"/>
      <protection locked="0"/>
    </xf>
    <xf numFmtId="0" fontId="40" fillId="0" borderId="51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40" fillId="0" borderId="34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4" fontId="11" fillId="0" borderId="5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31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19" fillId="0" borderId="5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4" fontId="19" fillId="0" borderId="3" xfId="0" applyNumberFormat="1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left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60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4" fontId="19" fillId="0" borderId="54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4" fontId="34" fillId="0" borderId="3" xfId="0" applyNumberFormat="1" applyFont="1" applyBorder="1" applyAlignment="1">
      <alignment horizontal="right" vertical="center" wrapText="1"/>
    </xf>
    <xf numFmtId="4" fontId="34" fillId="0" borderId="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18" fillId="3" borderId="2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781050</xdr:colOff>
      <xdr:row>6</xdr:row>
      <xdr:rowOff>171450</xdr:rowOff>
    </xdr:to>
    <xdr:pic>
      <xdr:nvPicPr>
        <xdr:cNvPr id="4" name="Image 1" descr="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2695575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19050</xdr:rowOff>
        </xdr:from>
        <xdr:to>
          <xdr:col>6</xdr:col>
          <xdr:colOff>714375</xdr:colOff>
          <xdr:row>5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LU" sz="18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Réinitialiser le formulaire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1</xdr:row>
          <xdr:rowOff>19050</xdr:rowOff>
        </xdr:from>
        <xdr:to>
          <xdr:col>6</xdr:col>
          <xdr:colOff>695325</xdr:colOff>
          <xdr:row>3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fr-LU" sz="20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Impression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L174"/>
  <sheetViews>
    <sheetView showGridLines="0" showRowColHeaders="0" tabSelected="1" zoomScaleNormal="100" workbookViewId="0">
      <selection activeCell="B18" sqref="B18:G19"/>
    </sheetView>
  </sheetViews>
  <sheetFormatPr baseColWidth="10" defaultColWidth="11.42578125" defaultRowHeight="15" x14ac:dyDescent="0.25"/>
  <cols>
    <col min="1" max="1" width="32" style="30" customWidth="1"/>
    <col min="2" max="2" width="42.5703125" style="30" customWidth="1"/>
    <col min="3" max="3" width="18" style="30" customWidth="1"/>
    <col min="4" max="4" width="12" style="30" customWidth="1"/>
    <col min="5" max="5" width="12.7109375" style="30" customWidth="1"/>
    <col min="6" max="6" width="17.5703125" style="30" customWidth="1"/>
    <col min="7" max="7" width="15.140625" style="38" customWidth="1"/>
    <col min="8" max="8" width="11.42578125" style="94"/>
    <col min="9" max="16384" width="11.42578125" style="30"/>
  </cols>
  <sheetData>
    <row r="1" spans="2:7" x14ac:dyDescent="0.25">
      <c r="B1" s="1"/>
      <c r="C1" s="2"/>
    </row>
    <row r="7" spans="2:7" ht="15.75" thickBot="1" x14ac:dyDescent="0.3"/>
    <row r="8" spans="2:7" ht="31.5" thickBot="1" x14ac:dyDescent="0.3">
      <c r="B8" s="172" t="s">
        <v>0</v>
      </c>
      <c r="C8" s="173"/>
      <c r="D8" s="173"/>
      <c r="E8" s="173"/>
      <c r="F8" s="173"/>
      <c r="G8" s="174"/>
    </row>
    <row r="9" spans="2:7" ht="15.75" thickBot="1" x14ac:dyDescent="0.3"/>
    <row r="10" spans="2:7" ht="21" x14ac:dyDescent="0.35">
      <c r="B10" s="197"/>
      <c r="C10" s="191" t="s">
        <v>130</v>
      </c>
      <c r="D10" s="192"/>
      <c r="E10" s="192"/>
      <c r="F10" s="193"/>
    </row>
    <row r="11" spans="2:7" ht="21.75" thickBot="1" x14ac:dyDescent="0.4">
      <c r="B11" s="198"/>
      <c r="C11" s="194" t="s">
        <v>131</v>
      </c>
      <c r="D11" s="195"/>
      <c r="E11" s="195"/>
      <c r="F11" s="196"/>
    </row>
    <row r="13" spans="2:7" x14ac:dyDescent="0.25">
      <c r="B13" s="175" t="s">
        <v>1</v>
      </c>
      <c r="C13" s="175"/>
      <c r="D13" s="175"/>
      <c r="E13" s="175"/>
      <c r="F13" s="175"/>
      <c r="G13" s="175"/>
    </row>
    <row r="14" spans="2:7" x14ac:dyDescent="0.25">
      <c r="B14" s="176" t="s">
        <v>138</v>
      </c>
      <c r="C14" s="176"/>
      <c r="D14" s="176"/>
      <c r="E14" s="176"/>
      <c r="F14" s="176"/>
      <c r="G14" s="176"/>
    </row>
    <row r="15" spans="2:7" x14ac:dyDescent="0.25">
      <c r="B15" s="177" t="s">
        <v>139</v>
      </c>
      <c r="C15" s="177"/>
      <c r="D15" s="177"/>
      <c r="E15" s="177"/>
      <c r="F15" s="177"/>
      <c r="G15" s="177"/>
    </row>
    <row r="16" spans="2:7" ht="15.75" thickBot="1" x14ac:dyDescent="0.3"/>
    <row r="17" spans="2:12" ht="31.5" customHeight="1" thickBot="1" x14ac:dyDescent="0.3">
      <c r="B17" s="178" t="s">
        <v>2</v>
      </c>
      <c r="C17" s="179"/>
      <c r="D17" s="179"/>
      <c r="E17" s="179"/>
      <c r="F17" s="179"/>
      <c r="G17" s="180"/>
    </row>
    <row r="18" spans="2:12" ht="15" customHeight="1" x14ac:dyDescent="0.25">
      <c r="B18" s="181"/>
      <c r="C18" s="182"/>
      <c r="D18" s="182"/>
      <c r="E18" s="182"/>
      <c r="F18" s="182"/>
      <c r="G18" s="183"/>
    </row>
    <row r="19" spans="2:12" ht="15.75" customHeight="1" thickBot="1" x14ac:dyDescent="0.3">
      <c r="B19" s="184"/>
      <c r="C19" s="185"/>
      <c r="D19" s="185"/>
      <c r="E19" s="185"/>
      <c r="F19" s="185"/>
      <c r="G19" s="186"/>
    </row>
    <row r="20" spans="2:12" ht="30" customHeight="1" x14ac:dyDescent="0.25">
      <c r="B20" s="78" t="s">
        <v>3</v>
      </c>
      <c r="C20" s="187"/>
      <c r="D20" s="187"/>
      <c r="E20" s="187"/>
      <c r="F20" s="187"/>
      <c r="G20" s="188"/>
    </row>
    <row r="21" spans="2:12" ht="30" customHeight="1" thickBot="1" x14ac:dyDescent="0.3">
      <c r="B21" s="79" t="s">
        <v>137</v>
      </c>
      <c r="C21" s="189"/>
      <c r="D21" s="189"/>
      <c r="E21" s="189"/>
      <c r="F21" s="189"/>
      <c r="G21" s="190"/>
    </row>
    <row r="22" spans="2:12" ht="16.5" customHeight="1" thickBot="1" x14ac:dyDescent="0.3">
      <c r="B22" s="178" t="s">
        <v>4</v>
      </c>
      <c r="C22" s="179"/>
      <c r="D22" s="179"/>
      <c r="E22" s="179"/>
      <c r="F22" s="179"/>
      <c r="G22" s="180"/>
    </row>
    <row r="23" spans="2:12" ht="30" customHeight="1" x14ac:dyDescent="0.25">
      <c r="B23" s="78" t="s">
        <v>5</v>
      </c>
      <c r="C23" s="199"/>
      <c r="D23" s="199"/>
      <c r="E23" s="199"/>
      <c r="F23" s="199"/>
      <c r="G23" s="200"/>
    </row>
    <row r="24" spans="2:12" ht="30" customHeight="1" x14ac:dyDescent="0.25">
      <c r="B24" s="80" t="s">
        <v>6</v>
      </c>
      <c r="C24" s="204"/>
      <c r="D24" s="204"/>
      <c r="E24" s="204"/>
      <c r="F24" s="204"/>
      <c r="G24" s="205"/>
    </row>
    <row r="25" spans="2:12" ht="30" customHeight="1" x14ac:dyDescent="0.25">
      <c r="B25" s="80" t="s">
        <v>7</v>
      </c>
      <c r="C25" s="204"/>
      <c r="D25" s="204"/>
      <c r="E25" s="204"/>
      <c r="F25" s="204"/>
      <c r="G25" s="205"/>
    </row>
    <row r="26" spans="2:12" ht="30" customHeight="1" thickBot="1" x14ac:dyDescent="0.3">
      <c r="B26" s="79" t="s">
        <v>8</v>
      </c>
      <c r="C26" s="189"/>
      <c r="D26" s="189"/>
      <c r="E26" s="189"/>
      <c r="F26" s="189"/>
      <c r="G26" s="190"/>
    </row>
    <row r="27" spans="2:12" ht="39.75" customHeight="1" thickBot="1" x14ac:dyDescent="0.3">
      <c r="B27" s="202" t="s">
        <v>9</v>
      </c>
      <c r="C27" s="203"/>
      <c r="D27" s="206">
        <f>G87</f>
        <v>0</v>
      </c>
      <c r="E27" s="207"/>
      <c r="F27" s="207"/>
      <c r="G27" s="39" t="s">
        <v>10</v>
      </c>
    </row>
    <row r="28" spans="2:12" ht="38.25" customHeight="1" thickBot="1" x14ac:dyDescent="0.3">
      <c r="B28" s="283" t="s">
        <v>135</v>
      </c>
      <c r="C28" s="283"/>
      <c r="D28" s="103" t="s">
        <v>14</v>
      </c>
      <c r="E28" s="282" t="s">
        <v>136</v>
      </c>
      <c r="F28" s="282"/>
      <c r="G28" s="282"/>
    </row>
    <row r="29" spans="2:12" ht="30" customHeight="1" thickBot="1" x14ac:dyDescent="0.3">
      <c r="B29" s="148" t="s">
        <v>129</v>
      </c>
      <c r="C29" s="149"/>
      <c r="D29" s="149"/>
      <c r="E29" s="149"/>
      <c r="F29" s="201"/>
      <c r="G29" s="208" t="s">
        <v>11</v>
      </c>
    </row>
    <row r="30" spans="2:12" ht="16.5" thickBot="1" x14ac:dyDescent="0.3">
      <c r="B30" s="5"/>
      <c r="C30" s="6"/>
      <c r="D30" s="7"/>
      <c r="E30" s="165" t="s">
        <v>12</v>
      </c>
      <c r="F30" s="166"/>
      <c r="G30" s="209"/>
      <c r="L30" s="104"/>
    </row>
    <row r="31" spans="2:12" ht="33" customHeight="1" thickBot="1" x14ac:dyDescent="0.3">
      <c r="B31" s="154" t="s">
        <v>13</v>
      </c>
      <c r="C31" s="155"/>
      <c r="D31" s="86" t="s">
        <v>14</v>
      </c>
      <c r="E31" s="87"/>
      <c r="F31" s="42" t="s">
        <v>104</v>
      </c>
      <c r="G31" s="65">
        <f>E31*H31</f>
        <v>0</v>
      </c>
      <c r="H31" s="95">
        <v>2.5</v>
      </c>
    </row>
    <row r="32" spans="2:12" ht="33" customHeight="1" thickBot="1" x14ac:dyDescent="0.3">
      <c r="B32" s="154" t="s">
        <v>15</v>
      </c>
      <c r="C32" s="155"/>
      <c r="D32" s="86" t="s">
        <v>14</v>
      </c>
      <c r="E32" s="87"/>
      <c r="F32" s="42" t="s">
        <v>104</v>
      </c>
      <c r="G32" s="65">
        <f t="shared" ref="G32:G37" si="0">E32*H32</f>
        <v>0</v>
      </c>
      <c r="H32" s="95">
        <v>2</v>
      </c>
    </row>
    <row r="33" spans="2:8" ht="33" customHeight="1" thickBot="1" x14ac:dyDescent="0.3">
      <c r="B33" s="154" t="s">
        <v>16</v>
      </c>
      <c r="C33" s="155"/>
      <c r="D33" s="86" t="s">
        <v>14</v>
      </c>
      <c r="E33" s="87"/>
      <c r="F33" s="42" t="s">
        <v>105</v>
      </c>
      <c r="G33" s="65">
        <f t="shared" si="0"/>
        <v>0</v>
      </c>
      <c r="H33" s="95">
        <v>0.1</v>
      </c>
    </row>
    <row r="34" spans="2:8" ht="33" customHeight="1" thickBot="1" x14ac:dyDescent="0.3">
      <c r="B34" s="154" t="s">
        <v>17</v>
      </c>
      <c r="C34" s="155"/>
      <c r="D34" s="86" t="s">
        <v>14</v>
      </c>
      <c r="E34" s="87"/>
      <c r="F34" s="42" t="s">
        <v>105</v>
      </c>
      <c r="G34" s="65">
        <f t="shared" si="0"/>
        <v>0</v>
      </c>
      <c r="H34" s="95">
        <v>0.6</v>
      </c>
    </row>
    <row r="35" spans="2:8" ht="33" customHeight="1" thickBot="1" x14ac:dyDescent="0.3">
      <c r="B35" s="154" t="s">
        <v>18</v>
      </c>
      <c r="C35" s="155"/>
      <c r="D35" s="86" t="s">
        <v>14</v>
      </c>
      <c r="E35" s="87"/>
      <c r="F35" s="42" t="s">
        <v>106</v>
      </c>
      <c r="G35" s="65">
        <f t="shared" si="0"/>
        <v>0</v>
      </c>
      <c r="H35" s="95">
        <v>0.2</v>
      </c>
    </row>
    <row r="36" spans="2:8" ht="33" customHeight="1" thickBot="1" x14ac:dyDescent="0.3">
      <c r="B36" s="154" t="s">
        <v>19</v>
      </c>
      <c r="C36" s="155"/>
      <c r="D36" s="86" t="s">
        <v>14</v>
      </c>
      <c r="E36" s="87"/>
      <c r="F36" s="42" t="s">
        <v>107</v>
      </c>
      <c r="G36" s="65">
        <f t="shared" si="0"/>
        <v>0</v>
      </c>
      <c r="H36" s="95">
        <v>0.3</v>
      </c>
    </row>
    <row r="37" spans="2:8" ht="33" customHeight="1" thickBot="1" x14ac:dyDescent="0.3">
      <c r="B37" s="154" t="s">
        <v>20</v>
      </c>
      <c r="C37" s="155"/>
      <c r="D37" s="86" t="s">
        <v>14</v>
      </c>
      <c r="E37" s="87"/>
      <c r="F37" s="42" t="s">
        <v>107</v>
      </c>
      <c r="G37" s="65">
        <f t="shared" si="0"/>
        <v>0</v>
      </c>
      <c r="H37" s="95">
        <v>0.1</v>
      </c>
    </row>
    <row r="38" spans="2:8" ht="27" thickBot="1" x14ac:dyDescent="0.3">
      <c r="B38" s="31"/>
      <c r="C38" s="32"/>
      <c r="D38" s="9"/>
      <c r="E38" s="165" t="s">
        <v>121</v>
      </c>
      <c r="F38" s="166"/>
      <c r="G38" s="66"/>
      <c r="H38" s="95"/>
    </row>
    <row r="39" spans="2:8" ht="33" customHeight="1" thickBot="1" x14ac:dyDescent="0.3">
      <c r="B39" s="154" t="s">
        <v>21</v>
      </c>
      <c r="C39" s="155"/>
      <c r="D39" s="86" t="s">
        <v>14</v>
      </c>
      <c r="E39" s="87"/>
      <c r="F39" s="42" t="s">
        <v>108</v>
      </c>
      <c r="G39" s="65">
        <f>(ROUNDUP((E39/100),0)*H39)</f>
        <v>0</v>
      </c>
      <c r="H39" s="95">
        <v>3</v>
      </c>
    </row>
    <row r="40" spans="2:8" ht="33" customHeight="1" thickBot="1" x14ac:dyDescent="0.3">
      <c r="B40" s="3" t="s">
        <v>22</v>
      </c>
      <c r="C40" s="8"/>
      <c r="D40" s="88" t="s">
        <v>14</v>
      </c>
      <c r="E40" s="144" t="str">
        <f>IF(D40="x","è","")</f>
        <v/>
      </c>
      <c r="F40" s="145"/>
      <c r="G40" s="67">
        <f>IF(D40="x",H40,0)</f>
        <v>0</v>
      </c>
      <c r="H40" s="95">
        <v>2</v>
      </c>
    </row>
    <row r="41" spans="2:8" ht="30" customHeight="1" thickBot="1" x14ac:dyDescent="0.3">
      <c r="B41" s="148" t="s">
        <v>128</v>
      </c>
      <c r="C41" s="149"/>
      <c r="D41" s="149"/>
      <c r="E41" s="149"/>
      <c r="F41" s="201"/>
      <c r="G41" s="40" t="s">
        <v>11</v>
      </c>
      <c r="H41" s="95"/>
    </row>
    <row r="42" spans="2:8" ht="33" customHeight="1" thickBot="1" x14ac:dyDescent="0.3">
      <c r="B42" s="150" t="s">
        <v>23</v>
      </c>
      <c r="C42" s="151"/>
      <c r="D42" s="89" t="s">
        <v>14</v>
      </c>
      <c r="E42" s="144" t="str">
        <f>IF(D42="x","è","")</f>
        <v/>
      </c>
      <c r="F42" s="145"/>
      <c r="G42" s="67">
        <f>IF(D42="x",H42,0)</f>
        <v>0</v>
      </c>
      <c r="H42" s="95">
        <v>2.5</v>
      </c>
    </row>
    <row r="43" spans="2:8" ht="16.5" thickBot="1" x14ac:dyDescent="0.3">
      <c r="B43" s="10"/>
      <c r="C43" s="11"/>
      <c r="D43" s="11"/>
      <c r="E43" s="165" t="s">
        <v>12</v>
      </c>
      <c r="F43" s="166"/>
      <c r="G43" s="83"/>
      <c r="H43" s="95"/>
    </row>
    <row r="44" spans="2:8" ht="33" customHeight="1" thickBot="1" x14ac:dyDescent="0.3">
      <c r="B44" s="150" t="s">
        <v>103</v>
      </c>
      <c r="C44" s="151"/>
      <c r="D44" s="90" t="s">
        <v>14</v>
      </c>
      <c r="E44" s="91"/>
      <c r="F44" s="43" t="s">
        <v>104</v>
      </c>
      <c r="G44" s="65">
        <f>E44*H44</f>
        <v>0</v>
      </c>
      <c r="H44" s="95">
        <v>0.6</v>
      </c>
    </row>
    <row r="45" spans="2:8" ht="33" customHeight="1" thickBot="1" x14ac:dyDescent="0.3">
      <c r="B45" s="154" t="s">
        <v>24</v>
      </c>
      <c r="C45" s="155"/>
      <c r="D45" s="89" t="s">
        <v>14</v>
      </c>
      <c r="E45" s="144" t="str">
        <f>IF(D45="x","è","")</f>
        <v/>
      </c>
      <c r="F45" s="145"/>
      <c r="G45" s="67">
        <f>IF(D45="x",H45,0)</f>
        <v>0</v>
      </c>
      <c r="H45" s="95">
        <v>4</v>
      </c>
    </row>
    <row r="46" spans="2:8" ht="16.5" thickBot="1" x14ac:dyDescent="0.3">
      <c r="B46" s="10"/>
      <c r="C46" s="11"/>
      <c r="D46" s="11"/>
      <c r="E46" s="165" t="s">
        <v>12</v>
      </c>
      <c r="F46" s="166"/>
      <c r="G46" s="83"/>
      <c r="H46" s="95"/>
    </row>
    <row r="47" spans="2:8" ht="33" customHeight="1" thickBot="1" x14ac:dyDescent="0.3">
      <c r="B47" s="156" t="s">
        <v>110</v>
      </c>
      <c r="C47" s="157"/>
      <c r="D47" s="90" t="s">
        <v>14</v>
      </c>
      <c r="E47" s="91"/>
      <c r="F47" s="43" t="s">
        <v>109</v>
      </c>
      <c r="G47" s="67">
        <f>IF(D47="x",H47,0)</f>
        <v>0</v>
      </c>
      <c r="H47" s="95">
        <v>0.5</v>
      </c>
    </row>
    <row r="48" spans="2:8" ht="33" customHeight="1" thickBot="1" x14ac:dyDescent="0.3">
      <c r="B48" s="158" t="s">
        <v>25</v>
      </c>
      <c r="C48" s="33" t="s">
        <v>26</v>
      </c>
      <c r="D48" s="89" t="s">
        <v>14</v>
      </c>
      <c r="E48" s="144" t="str">
        <f>IF(D48="x","è","")</f>
        <v/>
      </c>
      <c r="F48" s="145"/>
      <c r="G48" s="67">
        <f>IF(D48="x",H48,0)</f>
        <v>0</v>
      </c>
      <c r="H48" s="95">
        <v>5</v>
      </c>
    </row>
    <row r="49" spans="2:11" ht="33" customHeight="1" thickBot="1" x14ac:dyDescent="0.3">
      <c r="B49" s="159"/>
      <c r="C49" s="34" t="s">
        <v>27</v>
      </c>
      <c r="D49" s="89" t="s">
        <v>14</v>
      </c>
      <c r="E49" s="144" t="str">
        <f>IF(D49="x","è","")</f>
        <v/>
      </c>
      <c r="F49" s="145"/>
      <c r="G49" s="67">
        <f>IF(D49="x",H49,0)</f>
        <v>0</v>
      </c>
      <c r="H49" s="95">
        <v>10</v>
      </c>
    </row>
    <row r="50" spans="2:11" ht="33" customHeight="1" thickBot="1" x14ac:dyDescent="0.3">
      <c r="B50" s="160"/>
      <c r="C50" s="34" t="s">
        <v>28</v>
      </c>
      <c r="D50" s="92" t="s">
        <v>14</v>
      </c>
      <c r="E50" s="91"/>
      <c r="F50" s="44" t="s">
        <v>106</v>
      </c>
      <c r="G50" s="65">
        <f>E50*H50</f>
        <v>0</v>
      </c>
      <c r="H50" s="95">
        <v>0.3</v>
      </c>
    </row>
    <row r="51" spans="2:11" ht="33" customHeight="1" thickBot="1" x14ac:dyDescent="0.3">
      <c r="B51" s="161" t="s">
        <v>29</v>
      </c>
      <c r="C51" s="33" t="s">
        <v>26</v>
      </c>
      <c r="D51" s="89" t="s">
        <v>14</v>
      </c>
      <c r="E51" s="144" t="str">
        <f>IF(D51="x","è","")</f>
        <v/>
      </c>
      <c r="F51" s="145"/>
      <c r="G51" s="67">
        <f>IF(D51="x",H51,0)</f>
        <v>0</v>
      </c>
      <c r="H51" s="95">
        <v>4</v>
      </c>
    </row>
    <row r="52" spans="2:11" ht="33" customHeight="1" thickBot="1" x14ac:dyDescent="0.3">
      <c r="B52" s="162"/>
      <c r="C52" s="34" t="s">
        <v>27</v>
      </c>
      <c r="D52" s="89" t="s">
        <v>14</v>
      </c>
      <c r="E52" s="144" t="str">
        <f>IF(D52="x","è","")</f>
        <v/>
      </c>
      <c r="F52" s="145"/>
      <c r="G52" s="67">
        <f>IF(D52="x",H52,0)</f>
        <v>0</v>
      </c>
      <c r="H52" s="95">
        <v>7</v>
      </c>
    </row>
    <row r="53" spans="2:11" ht="33" customHeight="1" thickBot="1" x14ac:dyDescent="0.3">
      <c r="B53" s="163"/>
      <c r="C53" s="33" t="s">
        <v>28</v>
      </c>
      <c r="D53" s="92" t="s">
        <v>14</v>
      </c>
      <c r="E53" s="87"/>
      <c r="F53" s="44" t="s">
        <v>106</v>
      </c>
      <c r="G53" s="67">
        <f>E53*H53</f>
        <v>0</v>
      </c>
      <c r="H53" s="95">
        <v>0.2</v>
      </c>
    </row>
    <row r="54" spans="2:11" ht="30" customHeight="1" thickBot="1" x14ac:dyDescent="0.3">
      <c r="B54" s="148" t="s">
        <v>127</v>
      </c>
      <c r="C54" s="149"/>
      <c r="D54" s="149"/>
      <c r="E54" s="149"/>
      <c r="F54" s="149"/>
      <c r="G54" s="68" t="s">
        <v>11</v>
      </c>
      <c r="H54" s="95"/>
    </row>
    <row r="55" spans="2:11" ht="48" customHeight="1" thickBot="1" x14ac:dyDescent="0.3">
      <c r="B55" s="152" t="s">
        <v>30</v>
      </c>
      <c r="C55" s="153"/>
      <c r="D55" s="109" t="s">
        <v>14</v>
      </c>
      <c r="E55" s="110"/>
      <c r="F55" s="108" t="s">
        <v>111</v>
      </c>
      <c r="G55" s="65">
        <f>(ROUNDUP((E55/150),0)*H55)</f>
        <v>0</v>
      </c>
      <c r="H55" s="96">
        <v>1</v>
      </c>
      <c r="I55" s="82"/>
      <c r="K55" s="81"/>
    </row>
    <row r="56" spans="2:11" ht="33" customHeight="1" thickBot="1" x14ac:dyDescent="0.3">
      <c r="B56" s="131" t="s">
        <v>31</v>
      </c>
      <c r="C56" s="13" t="s">
        <v>32</v>
      </c>
      <c r="D56" s="88" t="s">
        <v>14</v>
      </c>
      <c r="E56" s="144" t="str">
        <f>IF(D56="x","è","")</f>
        <v/>
      </c>
      <c r="F56" s="145"/>
      <c r="G56" s="67">
        <f>IF(D56="x",H56,0)</f>
        <v>0</v>
      </c>
      <c r="H56" s="96">
        <v>1</v>
      </c>
      <c r="I56" s="82"/>
    </row>
    <row r="57" spans="2:11" ht="33" customHeight="1" thickBot="1" x14ac:dyDescent="0.3">
      <c r="B57" s="131"/>
      <c r="C57" s="35" t="s">
        <v>33</v>
      </c>
      <c r="D57" s="99" t="s">
        <v>14</v>
      </c>
      <c r="E57" s="93"/>
      <c r="F57" s="43" t="s">
        <v>112</v>
      </c>
      <c r="G57" s="84">
        <f>IF(D57="x",H56+(ROUNDUP(((E57-10)/5),0)*H57),0)</f>
        <v>0</v>
      </c>
      <c r="H57" s="96">
        <v>0.5</v>
      </c>
      <c r="I57" s="82"/>
    </row>
    <row r="58" spans="2:11" ht="15.75" customHeight="1" x14ac:dyDescent="0.25">
      <c r="B58" s="132" t="s">
        <v>34</v>
      </c>
      <c r="C58" s="133"/>
      <c r="D58" s="133"/>
      <c r="E58" s="133"/>
      <c r="F58" s="133"/>
      <c r="G58" s="134"/>
      <c r="H58" s="95"/>
    </row>
    <row r="59" spans="2:11" ht="16.5" customHeight="1" thickBot="1" x14ac:dyDescent="0.3">
      <c r="B59" s="135" t="s">
        <v>35</v>
      </c>
      <c r="C59" s="136"/>
      <c r="D59" s="136"/>
      <c r="E59" s="136"/>
      <c r="F59" s="136"/>
      <c r="G59" s="137"/>
      <c r="H59" s="95"/>
    </row>
    <row r="60" spans="2:11" ht="33" customHeight="1" thickBot="1" x14ac:dyDescent="0.3">
      <c r="B60" s="15"/>
      <c r="C60" s="14" t="s">
        <v>32</v>
      </c>
      <c r="D60" s="88" t="s">
        <v>14</v>
      </c>
      <c r="E60" s="146" t="str">
        <f>IF(D60="x","è","")</f>
        <v/>
      </c>
      <c r="F60" s="147"/>
      <c r="G60" s="85">
        <f>IF(D60="x",H60,0)</f>
        <v>0</v>
      </c>
      <c r="H60" s="95">
        <v>2.5</v>
      </c>
    </row>
    <row r="61" spans="2:11" ht="33" customHeight="1" thickBot="1" x14ac:dyDescent="0.3">
      <c r="B61" s="15"/>
      <c r="C61" s="35" t="s">
        <v>33</v>
      </c>
      <c r="D61" s="99" t="s">
        <v>14</v>
      </c>
      <c r="E61" s="93"/>
      <c r="F61" s="43" t="s">
        <v>112</v>
      </c>
      <c r="G61" s="84">
        <f>IF(D61="x",H60+(ROUNDUP(((E61-10)/5),0)*H61),0)</f>
        <v>0</v>
      </c>
      <c r="H61" s="95">
        <v>1.5</v>
      </c>
    </row>
    <row r="62" spans="2:11" ht="16.5" customHeight="1" thickBot="1" x14ac:dyDescent="0.3">
      <c r="B62" s="138" t="s">
        <v>36</v>
      </c>
      <c r="C62" s="139"/>
      <c r="D62" s="139"/>
      <c r="E62" s="139"/>
      <c r="F62" s="139"/>
      <c r="G62" s="140"/>
      <c r="H62" s="95"/>
    </row>
    <row r="63" spans="2:11" ht="33" customHeight="1" thickBot="1" x14ac:dyDescent="0.3">
      <c r="B63" s="15"/>
      <c r="C63" s="37" t="s">
        <v>32</v>
      </c>
      <c r="D63" s="102" t="s">
        <v>14</v>
      </c>
      <c r="E63" s="146" t="str">
        <f>IF(D63="x","è","")</f>
        <v/>
      </c>
      <c r="F63" s="147"/>
      <c r="G63" s="85">
        <f>IF(D63="x",H63,0)</f>
        <v>0</v>
      </c>
      <c r="H63" s="95">
        <v>10</v>
      </c>
    </row>
    <row r="64" spans="2:11" ht="33" customHeight="1" thickBot="1" x14ac:dyDescent="0.3">
      <c r="B64" s="15"/>
      <c r="C64" s="35" t="s">
        <v>33</v>
      </c>
      <c r="D64" s="99" t="s">
        <v>14</v>
      </c>
      <c r="E64" s="93"/>
      <c r="F64" s="101" t="s">
        <v>112</v>
      </c>
      <c r="G64" s="84">
        <f>IF(D64="x",H63+(ROUNDUP(((E64-10)/5),0)*H64),0)</f>
        <v>0</v>
      </c>
      <c r="H64" s="96">
        <v>6.5</v>
      </c>
    </row>
    <row r="65" spans="2:8" ht="16.5" thickBot="1" x14ac:dyDescent="0.3">
      <c r="B65" s="138" t="s">
        <v>37</v>
      </c>
      <c r="C65" s="139"/>
      <c r="D65" s="139"/>
      <c r="E65" s="139"/>
      <c r="F65" s="139"/>
      <c r="G65" s="140"/>
      <c r="H65" s="95"/>
    </row>
    <row r="66" spans="2:8" ht="33" customHeight="1" thickBot="1" x14ac:dyDescent="0.3">
      <c r="B66" s="15"/>
      <c r="C66" s="37" t="s">
        <v>32</v>
      </c>
      <c r="D66" s="102" t="s">
        <v>14</v>
      </c>
      <c r="E66" s="146" t="str">
        <f>IF(D66="x","è","")</f>
        <v/>
      </c>
      <c r="F66" s="147"/>
      <c r="G66" s="85">
        <f>IF(D66="x",H66,0)</f>
        <v>0</v>
      </c>
      <c r="H66" s="96">
        <v>6</v>
      </c>
    </row>
    <row r="67" spans="2:8" ht="33" customHeight="1" thickBot="1" x14ac:dyDescent="0.3">
      <c r="B67" s="15"/>
      <c r="C67" s="35" t="s">
        <v>33</v>
      </c>
      <c r="D67" s="99" t="s">
        <v>14</v>
      </c>
      <c r="E67" s="93"/>
      <c r="F67" s="101" t="s">
        <v>112</v>
      </c>
      <c r="G67" s="84">
        <f>IF(D67="x",H66+(ROUNDUP(((E67-10)/5),0)*H67),0)</f>
        <v>0</v>
      </c>
      <c r="H67" s="96">
        <v>4</v>
      </c>
    </row>
    <row r="68" spans="2:8" ht="16.5" thickBot="1" x14ac:dyDescent="0.3">
      <c r="B68" s="138" t="s">
        <v>38</v>
      </c>
      <c r="C68" s="139"/>
      <c r="D68" s="139"/>
      <c r="E68" s="139"/>
      <c r="F68" s="139"/>
      <c r="G68" s="140"/>
      <c r="H68" s="95"/>
    </row>
    <row r="69" spans="2:8" ht="33" customHeight="1" thickBot="1" x14ac:dyDescent="0.3">
      <c r="B69" s="105"/>
      <c r="C69" s="37" t="s">
        <v>32</v>
      </c>
      <c r="D69" s="102" t="s">
        <v>14</v>
      </c>
      <c r="E69" s="146" t="str">
        <f>IF(D69="x","è","")</f>
        <v/>
      </c>
      <c r="F69" s="147"/>
      <c r="G69" s="85">
        <f>IF(D69="x",H69,0)</f>
        <v>0</v>
      </c>
      <c r="H69" s="96">
        <v>30</v>
      </c>
    </row>
    <row r="70" spans="2:8" ht="33" customHeight="1" thickBot="1" x14ac:dyDescent="0.3">
      <c r="B70" s="106"/>
      <c r="C70" s="107" t="s">
        <v>33</v>
      </c>
      <c r="D70" s="86" t="s">
        <v>14</v>
      </c>
      <c r="E70" s="87"/>
      <c r="F70" s="108" t="s">
        <v>112</v>
      </c>
      <c r="G70" s="65">
        <f>IF(D70="x",H69+(ROUNDUP(((E70-10)/5),0)*H70),0)</f>
        <v>0</v>
      </c>
      <c r="H70" s="96">
        <v>20</v>
      </c>
    </row>
    <row r="71" spans="2:8" ht="16.5" customHeight="1" thickBot="1" x14ac:dyDescent="0.3">
      <c r="B71" s="138" t="s">
        <v>39</v>
      </c>
      <c r="C71" s="139"/>
      <c r="D71" s="139"/>
      <c r="E71" s="139"/>
      <c r="F71" s="139"/>
      <c r="G71" s="140"/>
      <c r="H71" s="95"/>
    </row>
    <row r="72" spans="2:8" ht="33" customHeight="1" thickBot="1" x14ac:dyDescent="0.3">
      <c r="B72" s="15"/>
      <c r="C72" s="14" t="s">
        <v>32</v>
      </c>
      <c r="D72" s="88" t="s">
        <v>14</v>
      </c>
      <c r="E72" s="146" t="str">
        <f>IF(D72="x","è","")</f>
        <v/>
      </c>
      <c r="F72" s="147"/>
      <c r="G72" s="85">
        <f>IF(D72="x",H72,0)</f>
        <v>0</v>
      </c>
      <c r="H72" s="96">
        <v>3.5</v>
      </c>
    </row>
    <row r="73" spans="2:8" ht="33" customHeight="1" thickBot="1" x14ac:dyDescent="0.3">
      <c r="B73" s="15"/>
      <c r="C73" s="35" t="s">
        <v>33</v>
      </c>
      <c r="D73" s="99" t="s">
        <v>14</v>
      </c>
      <c r="E73" s="93"/>
      <c r="F73" s="43" t="s">
        <v>112</v>
      </c>
      <c r="G73" s="84">
        <f>IF(D73="x",H72+(ROUNDUP(((E73-10)/5),0)*H73),0)</f>
        <v>0</v>
      </c>
      <c r="H73" s="96">
        <v>2.5</v>
      </c>
    </row>
    <row r="74" spans="2:8" ht="16.5" customHeight="1" thickBot="1" x14ac:dyDescent="0.3">
      <c r="B74" s="138" t="s">
        <v>40</v>
      </c>
      <c r="C74" s="139"/>
      <c r="D74" s="139"/>
      <c r="E74" s="139"/>
      <c r="F74" s="139"/>
      <c r="G74" s="140"/>
      <c r="H74" s="95"/>
    </row>
    <row r="75" spans="2:8" ht="33" customHeight="1" thickBot="1" x14ac:dyDescent="0.3">
      <c r="B75" s="15"/>
      <c r="C75" s="14" t="s">
        <v>32</v>
      </c>
      <c r="D75" s="88" t="s">
        <v>14</v>
      </c>
      <c r="E75" s="146" t="str">
        <f>IF(D75="x","è","")</f>
        <v/>
      </c>
      <c r="F75" s="147"/>
      <c r="G75" s="85">
        <f>IF(D75="x",H75,0)</f>
        <v>0</v>
      </c>
      <c r="H75" s="95">
        <v>15</v>
      </c>
    </row>
    <row r="76" spans="2:8" ht="33" customHeight="1" thickBot="1" x14ac:dyDescent="0.3">
      <c r="B76" s="15"/>
      <c r="C76" s="35" t="s">
        <v>33</v>
      </c>
      <c r="D76" s="99" t="s">
        <v>14</v>
      </c>
      <c r="E76" s="93"/>
      <c r="F76" s="45" t="s">
        <v>112</v>
      </c>
      <c r="G76" s="84">
        <f>IF(D76="x",H75+(ROUNDUP(((E76-10)/5),0)*H76),0)</f>
        <v>0</v>
      </c>
      <c r="H76" s="95">
        <v>10</v>
      </c>
    </row>
    <row r="77" spans="2:8" ht="16.5" customHeight="1" thickBot="1" x14ac:dyDescent="0.3">
      <c r="B77" s="138" t="s">
        <v>41</v>
      </c>
      <c r="C77" s="139"/>
      <c r="D77" s="139"/>
      <c r="E77" s="139"/>
      <c r="F77" s="139"/>
      <c r="G77" s="140"/>
      <c r="H77" s="95"/>
    </row>
    <row r="78" spans="2:8" ht="33" customHeight="1" thickBot="1" x14ac:dyDescent="0.3">
      <c r="B78" s="15"/>
      <c r="C78" s="14" t="s">
        <v>32</v>
      </c>
      <c r="D78" s="88" t="s">
        <v>14</v>
      </c>
      <c r="E78" s="146" t="str">
        <f>IF(D78="x","è","")</f>
        <v/>
      </c>
      <c r="F78" s="147"/>
      <c r="G78" s="85">
        <f>IF(D78="x",H78,0)</f>
        <v>0</v>
      </c>
      <c r="H78" s="95">
        <v>5.5</v>
      </c>
    </row>
    <row r="79" spans="2:8" ht="33" customHeight="1" thickBot="1" x14ac:dyDescent="0.3">
      <c r="B79" s="15"/>
      <c r="C79" s="35" t="s">
        <v>33</v>
      </c>
      <c r="D79" s="99" t="s">
        <v>14</v>
      </c>
      <c r="E79" s="93"/>
      <c r="F79" s="45" t="s">
        <v>112</v>
      </c>
      <c r="G79" s="84">
        <f>IF(D79="x",H78+(ROUNDUP(((E79-10)/5),0)*H79),0)</f>
        <v>0</v>
      </c>
      <c r="H79" s="95">
        <v>3.5</v>
      </c>
    </row>
    <row r="80" spans="2:8" ht="33" customHeight="1" thickBot="1" x14ac:dyDescent="0.3">
      <c r="B80" s="138" t="s">
        <v>115</v>
      </c>
      <c r="C80" s="139"/>
      <c r="D80" s="139"/>
      <c r="E80" s="139"/>
      <c r="F80" s="139"/>
      <c r="G80" s="140"/>
      <c r="H80" s="95"/>
    </row>
    <row r="81" spans="2:8" ht="33" customHeight="1" thickBot="1" x14ac:dyDescent="0.3">
      <c r="B81" s="15"/>
      <c r="C81" s="12" t="s">
        <v>32</v>
      </c>
      <c r="D81" s="100" t="s">
        <v>14</v>
      </c>
      <c r="E81" s="146" t="str">
        <f>IF(D81="x","è","")</f>
        <v/>
      </c>
      <c r="F81" s="147"/>
      <c r="G81" s="85">
        <f>IF(D81="x",H81,0)</f>
        <v>0</v>
      </c>
      <c r="H81" s="95">
        <v>3.5</v>
      </c>
    </row>
    <row r="82" spans="2:8" ht="33" customHeight="1" thickBot="1" x14ac:dyDescent="0.3">
      <c r="B82" s="15"/>
      <c r="C82" s="35" t="s">
        <v>33</v>
      </c>
      <c r="D82" s="99" t="s">
        <v>14</v>
      </c>
      <c r="E82" s="87"/>
      <c r="F82" s="45" t="s">
        <v>112</v>
      </c>
      <c r="G82" s="65">
        <f>(ROUNDUP((E82/5),0)*H82)</f>
        <v>0</v>
      </c>
      <c r="H82" s="95">
        <v>2.5</v>
      </c>
    </row>
    <row r="83" spans="2:8" ht="33" customHeight="1" thickBot="1" x14ac:dyDescent="0.3">
      <c r="B83" s="168" t="s">
        <v>42</v>
      </c>
      <c r="C83" s="169"/>
      <c r="D83" s="89" t="s">
        <v>14</v>
      </c>
      <c r="E83" s="144" t="str">
        <f>IF(D83="x","è","")</f>
        <v/>
      </c>
      <c r="F83" s="145"/>
      <c r="G83" s="67">
        <f>IF(D83="x",H83,0)</f>
        <v>0</v>
      </c>
      <c r="H83" s="95">
        <v>10</v>
      </c>
    </row>
    <row r="84" spans="2:8" ht="33" customHeight="1" thickBot="1" x14ac:dyDescent="0.3">
      <c r="B84" s="168" t="s">
        <v>43</v>
      </c>
      <c r="C84" s="169"/>
      <c r="D84" s="89" t="s">
        <v>14</v>
      </c>
      <c r="E84" s="144" t="str">
        <f>IF(D84="x","è","")</f>
        <v/>
      </c>
      <c r="F84" s="145"/>
      <c r="G84" s="67">
        <f>IF(D84="x",H84,0)</f>
        <v>0</v>
      </c>
      <c r="H84" s="95">
        <v>3.5</v>
      </c>
    </row>
    <row r="85" spans="2:8" ht="33" customHeight="1" thickBot="1" x14ac:dyDescent="0.3">
      <c r="B85" s="170" t="s">
        <v>44</v>
      </c>
      <c r="C85" s="171"/>
      <c r="D85" s="89" t="s">
        <v>14</v>
      </c>
      <c r="E85" s="144" t="str">
        <f>IF(D85="x","è","")</f>
        <v/>
      </c>
      <c r="F85" s="145"/>
      <c r="G85" s="67">
        <f>IF(D85="x",H85,0)</f>
        <v>0</v>
      </c>
      <c r="H85" s="95">
        <v>15</v>
      </c>
    </row>
    <row r="86" spans="2:8" ht="49.5" customHeight="1" thickBot="1" x14ac:dyDescent="0.3">
      <c r="B86" s="168" t="s">
        <v>45</v>
      </c>
      <c r="C86" s="169"/>
      <c r="D86" s="92" t="s">
        <v>14</v>
      </c>
      <c r="E86" s="87"/>
      <c r="F86" s="44" t="s">
        <v>113</v>
      </c>
      <c r="G86" s="65">
        <f>(ROUNDUP((E86/1000),0)*H86)</f>
        <v>0</v>
      </c>
      <c r="H86" s="95">
        <v>0.5</v>
      </c>
    </row>
    <row r="87" spans="2:8" ht="15.75" x14ac:dyDescent="0.25">
      <c r="B87" s="4"/>
      <c r="G87" s="71">
        <f>SUM(G30:G86)</f>
        <v>0</v>
      </c>
    </row>
    <row r="88" spans="2:8" ht="15.75" x14ac:dyDescent="0.25">
      <c r="B88" s="164" t="s">
        <v>46</v>
      </c>
      <c r="C88" s="164"/>
      <c r="D88" s="164"/>
      <c r="E88" s="164"/>
      <c r="F88" s="164"/>
      <c r="G88" s="164"/>
    </row>
    <row r="89" spans="2:8" ht="15.75" x14ac:dyDescent="0.25">
      <c r="B89" s="16"/>
    </row>
    <row r="90" spans="2:8" ht="20.25" customHeight="1" x14ac:dyDescent="0.25">
      <c r="B90" s="142"/>
      <c r="C90" s="142"/>
      <c r="D90" s="98" t="s">
        <v>132</v>
      </c>
      <c r="E90" s="141"/>
      <c r="F90" s="141"/>
      <c r="G90" s="41"/>
    </row>
    <row r="91" spans="2:8" ht="20.25" customHeight="1" x14ac:dyDescent="0.25">
      <c r="B91" s="143" t="s">
        <v>133</v>
      </c>
      <c r="C91" s="143"/>
      <c r="E91" s="143" t="s">
        <v>134</v>
      </c>
      <c r="F91" s="143"/>
    </row>
    <row r="92" spans="2:8" ht="37.5" customHeight="1" x14ac:dyDescent="0.25">
      <c r="B92" s="167" t="s">
        <v>114</v>
      </c>
      <c r="C92" s="167"/>
      <c r="D92" s="167"/>
      <c r="E92" s="167"/>
      <c r="F92" s="167" t="s">
        <v>47</v>
      </c>
      <c r="G92" s="167"/>
    </row>
    <row r="93" spans="2:8" ht="73.5" customHeight="1" x14ac:dyDescent="0.25">
      <c r="B93" s="129"/>
      <c r="C93" s="129"/>
      <c r="D93" s="129"/>
      <c r="E93" s="129"/>
      <c r="F93" s="130"/>
      <c r="G93" s="130"/>
    </row>
    <row r="94" spans="2:8" ht="42" customHeight="1" x14ac:dyDescent="0.25">
      <c r="B94" s="17"/>
    </row>
    <row r="95" spans="2:8" ht="23.25" x14ac:dyDescent="0.25">
      <c r="B95" s="215" t="s">
        <v>48</v>
      </c>
      <c r="C95" s="215"/>
      <c r="D95" s="215"/>
      <c r="E95" s="215"/>
      <c r="F95" s="215"/>
      <c r="G95" s="215"/>
    </row>
    <row r="96" spans="2:8" ht="35.1" customHeight="1" thickBot="1" x14ac:dyDescent="0.35">
      <c r="B96" s="214" t="s">
        <v>49</v>
      </c>
      <c r="C96" s="214"/>
      <c r="D96" s="214"/>
      <c r="E96" s="216"/>
      <c r="F96" s="38"/>
      <c r="G96" s="30"/>
    </row>
    <row r="97" spans="2:7" ht="26.25" customHeight="1" thickBot="1" x14ac:dyDescent="0.3">
      <c r="B97" s="46" t="s">
        <v>16</v>
      </c>
      <c r="C97" s="47" t="s">
        <v>50</v>
      </c>
      <c r="D97" s="48" t="s">
        <v>116</v>
      </c>
      <c r="E97" s="217" t="s">
        <v>117</v>
      </c>
      <c r="F97" s="218"/>
      <c r="G97" s="219"/>
    </row>
    <row r="98" spans="2:7" ht="33.75" customHeight="1" thickBot="1" x14ac:dyDescent="0.35">
      <c r="B98" s="213" t="s">
        <v>51</v>
      </c>
      <c r="C98" s="213"/>
      <c r="D98" s="213"/>
      <c r="E98" s="214"/>
      <c r="F98" s="38"/>
      <c r="G98" s="30"/>
    </row>
    <row r="99" spans="2:7" ht="16.5" thickBot="1" x14ac:dyDescent="0.3">
      <c r="B99" s="46" t="s">
        <v>25</v>
      </c>
      <c r="C99" s="36" t="s">
        <v>26</v>
      </c>
      <c r="D99" s="49" t="s">
        <v>50</v>
      </c>
      <c r="E99" s="72"/>
      <c r="F99" s="220" t="s">
        <v>52</v>
      </c>
      <c r="G99" s="221"/>
    </row>
    <row r="100" spans="2:7" ht="35.1" customHeight="1" thickBot="1" x14ac:dyDescent="0.35">
      <c r="B100" s="213" t="s">
        <v>53</v>
      </c>
      <c r="C100" s="213"/>
      <c r="D100" s="213"/>
      <c r="E100" s="213"/>
      <c r="F100" s="38"/>
      <c r="G100" s="30"/>
    </row>
    <row r="101" spans="2:7" ht="16.5" thickBot="1" x14ac:dyDescent="0.3">
      <c r="B101" s="46" t="s">
        <v>25</v>
      </c>
      <c r="C101" s="36" t="s">
        <v>27</v>
      </c>
      <c r="D101" s="73" t="s">
        <v>50</v>
      </c>
      <c r="E101" s="72"/>
      <c r="F101" s="220" t="s">
        <v>54</v>
      </c>
      <c r="G101" s="221"/>
    </row>
    <row r="102" spans="2:7" ht="35.1" customHeight="1" thickBot="1" x14ac:dyDescent="0.35">
      <c r="B102" s="213" t="s">
        <v>55</v>
      </c>
      <c r="C102" s="213"/>
      <c r="D102" s="213"/>
      <c r="E102" s="213"/>
      <c r="F102" s="38"/>
      <c r="G102" s="30"/>
    </row>
    <row r="103" spans="2:7" ht="16.5" thickBot="1" x14ac:dyDescent="0.3">
      <c r="B103" s="46" t="s">
        <v>25</v>
      </c>
      <c r="C103" s="36" t="s">
        <v>28</v>
      </c>
      <c r="D103" s="47" t="s">
        <v>50</v>
      </c>
      <c r="E103" s="48" t="s">
        <v>118</v>
      </c>
      <c r="F103" s="222" t="s">
        <v>119</v>
      </c>
      <c r="G103" s="223"/>
    </row>
    <row r="104" spans="2:7" ht="35.1" customHeight="1" thickBot="1" x14ac:dyDescent="0.35">
      <c r="B104" s="213" t="s">
        <v>56</v>
      </c>
      <c r="C104" s="213"/>
      <c r="D104" s="213"/>
      <c r="E104" s="213"/>
      <c r="F104" s="38"/>
      <c r="G104" s="30"/>
    </row>
    <row r="105" spans="2:7" ht="16.5" thickBot="1" x14ac:dyDescent="0.3">
      <c r="B105" s="50"/>
      <c r="C105" s="13" t="s">
        <v>32</v>
      </c>
      <c r="D105" s="74" t="s">
        <v>50</v>
      </c>
      <c r="E105" s="72"/>
      <c r="F105" s="220" t="s">
        <v>57</v>
      </c>
      <c r="G105" s="221"/>
    </row>
    <row r="106" spans="2:7" ht="35.1" customHeight="1" thickBot="1" x14ac:dyDescent="0.35">
      <c r="B106" s="286" t="s">
        <v>58</v>
      </c>
      <c r="C106" s="286"/>
      <c r="D106" s="286"/>
      <c r="E106" s="286"/>
      <c r="F106" s="286"/>
      <c r="G106" s="286"/>
    </row>
    <row r="107" spans="2:7" ht="30.75" thickBot="1" x14ac:dyDescent="0.3">
      <c r="B107" s="75"/>
      <c r="C107" s="76" t="s">
        <v>33</v>
      </c>
      <c r="D107" s="47" t="s">
        <v>50</v>
      </c>
      <c r="E107" s="77" t="s">
        <v>125</v>
      </c>
      <c r="F107" s="284" t="s">
        <v>126</v>
      </c>
      <c r="G107" s="285"/>
    </row>
    <row r="108" spans="2:7" ht="15.75" x14ac:dyDescent="0.25">
      <c r="B108" s="4"/>
    </row>
    <row r="109" spans="2:7" ht="24" thickBot="1" x14ac:dyDescent="0.3">
      <c r="B109" s="55" t="s">
        <v>59</v>
      </c>
      <c r="C109" s="55"/>
      <c r="D109" s="55"/>
      <c r="E109" s="55"/>
      <c r="F109" s="55"/>
      <c r="G109" s="30"/>
    </row>
    <row r="110" spans="2:7" ht="16.5" thickBot="1" x14ac:dyDescent="0.3">
      <c r="B110" s="235" t="s">
        <v>60</v>
      </c>
      <c r="C110" s="236"/>
      <c r="D110" s="236"/>
      <c r="E110" s="236"/>
      <c r="F110" s="236"/>
      <c r="G110" s="237"/>
    </row>
    <row r="111" spans="2:7" ht="16.5" thickBot="1" x14ac:dyDescent="0.3">
      <c r="B111" s="54" t="s">
        <v>61</v>
      </c>
      <c r="C111" s="56"/>
      <c r="D111" s="238" t="s">
        <v>62</v>
      </c>
      <c r="E111" s="239"/>
      <c r="F111" s="239"/>
      <c r="G111" s="240"/>
    </row>
    <row r="112" spans="2:7" ht="15.75" thickBot="1" x14ac:dyDescent="0.3">
      <c r="B112" s="19" t="s">
        <v>63</v>
      </c>
      <c r="C112" s="20"/>
      <c r="D112" s="57">
        <v>2.5</v>
      </c>
      <c r="E112" s="210" t="s">
        <v>64</v>
      </c>
      <c r="F112" s="211"/>
      <c r="G112" s="212"/>
    </row>
    <row r="113" spans="2:7" ht="16.5" customHeight="1" thickBot="1" x14ac:dyDescent="0.3">
      <c r="B113" s="287" t="s">
        <v>65</v>
      </c>
      <c r="C113" s="288"/>
      <c r="D113" s="288"/>
      <c r="E113" s="288"/>
      <c r="F113" s="288"/>
      <c r="G113" s="288"/>
    </row>
    <row r="114" spans="2:7" ht="16.5" thickBot="1" x14ac:dyDescent="0.3">
      <c r="B114" s="289" t="s">
        <v>61</v>
      </c>
      <c r="C114" s="290"/>
      <c r="D114" s="238" t="s">
        <v>62</v>
      </c>
      <c r="E114" s="239"/>
      <c r="F114" s="239"/>
      <c r="G114" s="240"/>
    </row>
    <row r="115" spans="2:7" ht="15.75" thickBot="1" x14ac:dyDescent="0.3">
      <c r="B115" s="270" t="s">
        <v>13</v>
      </c>
      <c r="C115" s="271"/>
      <c r="D115" s="57">
        <v>2.5</v>
      </c>
      <c r="E115" s="210" t="s">
        <v>66</v>
      </c>
      <c r="F115" s="211"/>
      <c r="G115" s="212"/>
    </row>
    <row r="116" spans="2:7" ht="15.75" thickBot="1" x14ac:dyDescent="0.3">
      <c r="B116" s="270" t="s">
        <v>15</v>
      </c>
      <c r="C116" s="271"/>
      <c r="D116" s="58">
        <v>2</v>
      </c>
      <c r="E116" s="210" t="s">
        <v>66</v>
      </c>
      <c r="F116" s="211"/>
      <c r="G116" s="212"/>
    </row>
    <row r="117" spans="2:7" ht="15.75" thickBot="1" x14ac:dyDescent="0.3">
      <c r="B117" s="270" t="s">
        <v>16</v>
      </c>
      <c r="C117" s="271"/>
      <c r="D117" s="58">
        <v>0.1</v>
      </c>
      <c r="E117" s="210" t="s">
        <v>67</v>
      </c>
      <c r="F117" s="211"/>
      <c r="G117" s="212"/>
    </row>
    <row r="118" spans="2:7" ht="15.75" thickBot="1" x14ac:dyDescent="0.3">
      <c r="B118" s="270" t="s">
        <v>17</v>
      </c>
      <c r="C118" s="271"/>
      <c r="D118" s="58">
        <v>0.6</v>
      </c>
      <c r="E118" s="210" t="s">
        <v>67</v>
      </c>
      <c r="F118" s="211"/>
      <c r="G118" s="212"/>
    </row>
    <row r="119" spans="2:7" ht="15.75" thickBot="1" x14ac:dyDescent="0.3">
      <c r="B119" s="270" t="s">
        <v>18</v>
      </c>
      <c r="C119" s="271"/>
      <c r="D119" s="58">
        <v>0.2</v>
      </c>
      <c r="E119" s="210" t="s">
        <v>68</v>
      </c>
      <c r="F119" s="211"/>
      <c r="G119" s="212"/>
    </row>
    <row r="120" spans="2:7" ht="15.75" thickBot="1" x14ac:dyDescent="0.3">
      <c r="B120" s="270" t="s">
        <v>69</v>
      </c>
      <c r="C120" s="271"/>
      <c r="D120" s="58">
        <v>0.3</v>
      </c>
      <c r="E120" s="210" t="s">
        <v>70</v>
      </c>
      <c r="F120" s="211"/>
      <c r="G120" s="212"/>
    </row>
    <row r="121" spans="2:7" ht="15.75" thickBot="1" x14ac:dyDescent="0.3">
      <c r="B121" s="270" t="s">
        <v>20</v>
      </c>
      <c r="C121" s="271"/>
      <c r="D121" s="58">
        <v>0.1</v>
      </c>
      <c r="E121" s="210" t="s">
        <v>70</v>
      </c>
      <c r="F121" s="211"/>
      <c r="G121" s="212"/>
    </row>
    <row r="122" spans="2:7" ht="15.75" thickBot="1" x14ac:dyDescent="0.3">
      <c r="B122" s="270" t="s">
        <v>21</v>
      </c>
      <c r="C122" s="271"/>
      <c r="D122" s="58">
        <v>3</v>
      </c>
      <c r="E122" s="210" t="s">
        <v>71</v>
      </c>
      <c r="F122" s="211"/>
      <c r="G122" s="212"/>
    </row>
    <row r="123" spans="2:7" ht="15.75" thickBot="1" x14ac:dyDescent="0.3">
      <c r="B123" s="291" t="s">
        <v>22</v>
      </c>
      <c r="C123" s="292"/>
      <c r="D123" s="59">
        <v>2</v>
      </c>
      <c r="E123" s="227" t="s">
        <v>72</v>
      </c>
      <c r="F123" s="228"/>
      <c r="G123" s="229"/>
    </row>
    <row r="124" spans="2:7" ht="16.5" customHeight="1" thickBot="1" x14ac:dyDescent="0.3">
      <c r="B124" s="235" t="s">
        <v>73</v>
      </c>
      <c r="C124" s="236"/>
      <c r="D124" s="236"/>
      <c r="E124" s="236"/>
      <c r="F124" s="236"/>
      <c r="G124" s="237"/>
    </row>
    <row r="125" spans="2:7" ht="16.5" thickBot="1" x14ac:dyDescent="0.3">
      <c r="B125" s="233" t="s">
        <v>61</v>
      </c>
      <c r="C125" s="234"/>
      <c r="D125" s="238" t="s">
        <v>62</v>
      </c>
      <c r="E125" s="239"/>
      <c r="F125" s="239"/>
      <c r="G125" s="240"/>
    </row>
    <row r="126" spans="2:7" ht="15.75" thickBot="1" x14ac:dyDescent="0.3">
      <c r="B126" s="280" t="s">
        <v>23</v>
      </c>
      <c r="C126" s="281"/>
      <c r="D126" s="57">
        <v>2.5</v>
      </c>
      <c r="E126" s="224" t="s">
        <v>74</v>
      </c>
      <c r="F126" s="225"/>
      <c r="G126" s="226"/>
    </row>
    <row r="127" spans="2:7" ht="30" customHeight="1" thickBot="1" x14ac:dyDescent="0.3">
      <c r="B127" s="280" t="s">
        <v>75</v>
      </c>
      <c r="C127" s="281"/>
      <c r="D127" s="58">
        <v>0.6</v>
      </c>
      <c r="E127" s="210" t="s">
        <v>66</v>
      </c>
      <c r="F127" s="211"/>
      <c r="G127" s="212"/>
    </row>
    <row r="128" spans="2:7" ht="15.75" customHeight="1" thickBot="1" x14ac:dyDescent="0.3">
      <c r="B128" s="270" t="s">
        <v>24</v>
      </c>
      <c r="C128" s="271"/>
      <c r="D128" s="58">
        <v>4</v>
      </c>
      <c r="E128" s="210" t="s">
        <v>76</v>
      </c>
      <c r="F128" s="211"/>
      <c r="G128" s="212"/>
    </row>
    <row r="129" spans="2:7" ht="31.5" customHeight="1" thickBot="1" x14ac:dyDescent="0.3">
      <c r="B129" s="270" t="s">
        <v>77</v>
      </c>
      <c r="C129" s="271"/>
      <c r="D129" s="58">
        <v>0.5</v>
      </c>
      <c r="E129" s="210" t="s">
        <v>78</v>
      </c>
      <c r="F129" s="211"/>
      <c r="G129" s="212"/>
    </row>
    <row r="130" spans="2:7" ht="15.75" customHeight="1" thickBot="1" x14ac:dyDescent="0.3">
      <c r="B130" s="268" t="s">
        <v>25</v>
      </c>
      <c r="C130" s="19" t="s">
        <v>26</v>
      </c>
      <c r="D130" s="58">
        <v>5</v>
      </c>
      <c r="E130" s="210" t="s">
        <v>79</v>
      </c>
      <c r="F130" s="211"/>
      <c r="G130" s="212"/>
    </row>
    <row r="131" spans="2:7" ht="15.75" customHeight="1" thickBot="1" x14ac:dyDescent="0.3">
      <c r="B131" s="272"/>
      <c r="C131" s="19" t="s">
        <v>27</v>
      </c>
      <c r="D131" s="58">
        <v>10</v>
      </c>
      <c r="E131" s="210" t="s">
        <v>79</v>
      </c>
      <c r="F131" s="211"/>
      <c r="G131" s="212"/>
    </row>
    <row r="132" spans="2:7" ht="15.75" thickBot="1" x14ac:dyDescent="0.3">
      <c r="B132" s="272"/>
      <c r="C132" s="24" t="s">
        <v>28</v>
      </c>
      <c r="D132" s="59">
        <v>0.3</v>
      </c>
      <c r="E132" s="227" t="s">
        <v>68</v>
      </c>
      <c r="F132" s="228"/>
      <c r="G132" s="229"/>
    </row>
    <row r="133" spans="2:7" ht="15.75" thickBot="1" x14ac:dyDescent="0.3">
      <c r="B133" s="273" t="s">
        <v>29</v>
      </c>
      <c r="C133" s="22" t="s">
        <v>26</v>
      </c>
      <c r="D133" s="111">
        <v>4</v>
      </c>
      <c r="E133" s="210" t="s">
        <v>79</v>
      </c>
      <c r="F133" s="211"/>
      <c r="G133" s="212"/>
    </row>
    <row r="134" spans="2:7" ht="15.75" thickBot="1" x14ac:dyDescent="0.3">
      <c r="B134" s="274"/>
      <c r="C134" s="19" t="s">
        <v>27</v>
      </c>
      <c r="D134" s="58">
        <v>7</v>
      </c>
      <c r="E134" s="210" t="s">
        <v>79</v>
      </c>
      <c r="F134" s="211"/>
      <c r="G134" s="212"/>
    </row>
    <row r="135" spans="2:7" ht="15.75" thickBot="1" x14ac:dyDescent="0.3">
      <c r="B135" s="275"/>
      <c r="C135" s="112" t="s">
        <v>28</v>
      </c>
      <c r="D135" s="113">
        <v>0.2</v>
      </c>
      <c r="E135" s="210" t="s">
        <v>68</v>
      </c>
      <c r="F135" s="211"/>
      <c r="G135" s="212"/>
    </row>
    <row r="136" spans="2:7" ht="16.5" thickBot="1" x14ac:dyDescent="0.3">
      <c r="B136" s="235" t="s">
        <v>80</v>
      </c>
      <c r="C136" s="236"/>
      <c r="D136" s="236"/>
      <c r="E136" s="236"/>
      <c r="F136" s="236"/>
      <c r="G136" s="237"/>
    </row>
    <row r="137" spans="2:7" ht="16.5" thickBot="1" x14ac:dyDescent="0.3">
      <c r="B137" s="52" t="s">
        <v>61</v>
      </c>
      <c r="C137" s="53"/>
      <c r="D137" s="238" t="s">
        <v>62</v>
      </c>
      <c r="E137" s="239"/>
      <c r="F137" s="239"/>
      <c r="G137" s="240"/>
    </row>
    <row r="138" spans="2:7" ht="51" customHeight="1" thickBot="1" x14ac:dyDescent="0.3">
      <c r="B138" s="276" t="s">
        <v>81</v>
      </c>
      <c r="C138" s="277"/>
      <c r="D138" s="60">
        <v>1</v>
      </c>
      <c r="E138" s="230" t="s">
        <v>82</v>
      </c>
      <c r="F138" s="231"/>
      <c r="G138" s="232"/>
    </row>
    <row r="139" spans="2:7" ht="15.75" thickBot="1" x14ac:dyDescent="0.3">
      <c r="B139" s="278" t="s">
        <v>31</v>
      </c>
      <c r="C139" s="22" t="s">
        <v>32</v>
      </c>
      <c r="D139" s="57">
        <v>1</v>
      </c>
      <c r="E139" s="230" t="s">
        <v>83</v>
      </c>
      <c r="F139" s="231"/>
      <c r="G139" s="232"/>
    </row>
    <row r="140" spans="2:7" ht="15.75" thickBot="1" x14ac:dyDescent="0.3">
      <c r="B140" s="279"/>
      <c r="C140" s="19" t="s">
        <v>33</v>
      </c>
      <c r="D140" s="58">
        <v>0.5</v>
      </c>
      <c r="E140" s="230" t="s">
        <v>84</v>
      </c>
      <c r="F140" s="231"/>
      <c r="G140" s="232"/>
    </row>
    <row r="141" spans="2:7" ht="15.75" thickBot="1" x14ac:dyDescent="0.3">
      <c r="B141" s="23" t="s">
        <v>85</v>
      </c>
      <c r="C141" s="19" t="s">
        <v>32</v>
      </c>
      <c r="D141" s="58">
        <v>2.5</v>
      </c>
      <c r="E141" s="230" t="s">
        <v>83</v>
      </c>
      <c r="F141" s="231"/>
      <c r="G141" s="232"/>
    </row>
    <row r="142" spans="2:7" ht="30.75" thickBot="1" x14ac:dyDescent="0.3">
      <c r="B142" s="21" t="s">
        <v>35</v>
      </c>
      <c r="C142" s="19" t="s">
        <v>33</v>
      </c>
      <c r="D142" s="58">
        <v>1.5</v>
      </c>
      <c r="E142" s="230" t="s">
        <v>84</v>
      </c>
      <c r="F142" s="231"/>
      <c r="G142" s="232"/>
    </row>
    <row r="143" spans="2:7" ht="30.75" customHeight="1" thickBot="1" x14ac:dyDescent="0.3">
      <c r="B143" s="268" t="s">
        <v>122</v>
      </c>
      <c r="C143" s="19" t="s">
        <v>32</v>
      </c>
      <c r="D143" s="59">
        <v>10</v>
      </c>
      <c r="E143" s="230" t="s">
        <v>83</v>
      </c>
      <c r="F143" s="231"/>
      <c r="G143" s="232"/>
    </row>
    <row r="144" spans="2:7" ht="15.75" thickBot="1" x14ac:dyDescent="0.3">
      <c r="B144" s="269"/>
      <c r="C144" s="19" t="s">
        <v>33</v>
      </c>
      <c r="D144" s="60">
        <v>6.5</v>
      </c>
      <c r="E144" s="230" t="s">
        <v>84</v>
      </c>
      <c r="F144" s="231"/>
      <c r="G144" s="232"/>
    </row>
    <row r="145" spans="2:7" ht="15.75" thickBot="1" x14ac:dyDescent="0.3">
      <c r="B145" s="268" t="s">
        <v>37</v>
      </c>
      <c r="C145" s="19" t="s">
        <v>32</v>
      </c>
      <c r="D145" s="61">
        <v>6</v>
      </c>
      <c r="E145" s="230" t="s">
        <v>86</v>
      </c>
      <c r="F145" s="231"/>
      <c r="G145" s="232"/>
    </row>
    <row r="146" spans="2:7" ht="15.75" thickBot="1" x14ac:dyDescent="0.3">
      <c r="B146" s="269"/>
      <c r="C146" s="19" t="s">
        <v>33</v>
      </c>
      <c r="D146" s="60">
        <v>4</v>
      </c>
      <c r="E146" s="230" t="s">
        <v>84</v>
      </c>
      <c r="F146" s="231"/>
      <c r="G146" s="232"/>
    </row>
    <row r="147" spans="2:7" ht="15.75" thickBot="1" x14ac:dyDescent="0.3">
      <c r="B147" s="24" t="s">
        <v>38</v>
      </c>
      <c r="C147" s="19" t="s">
        <v>32</v>
      </c>
      <c r="D147" s="61">
        <v>30</v>
      </c>
      <c r="E147" s="230" t="s">
        <v>87</v>
      </c>
      <c r="F147" s="231"/>
      <c r="G147" s="232"/>
    </row>
    <row r="148" spans="2:7" ht="15.75" thickBot="1" x14ac:dyDescent="0.3">
      <c r="B148" s="18"/>
      <c r="C148" s="19" t="s">
        <v>33</v>
      </c>
      <c r="D148" s="60">
        <v>20</v>
      </c>
      <c r="E148" s="230" t="s">
        <v>84</v>
      </c>
      <c r="F148" s="231"/>
      <c r="G148" s="232"/>
    </row>
    <row r="149" spans="2:7" ht="22.5" customHeight="1" thickBot="1" x14ac:dyDescent="0.3">
      <c r="B149" s="266" t="s">
        <v>123</v>
      </c>
      <c r="C149" s="19" t="s">
        <v>32</v>
      </c>
      <c r="D149" s="57">
        <v>3.5</v>
      </c>
      <c r="E149" s="230" t="s">
        <v>87</v>
      </c>
      <c r="F149" s="231"/>
      <c r="G149" s="232"/>
    </row>
    <row r="150" spans="2:7" ht="27.75" customHeight="1" thickBot="1" x14ac:dyDescent="0.3">
      <c r="B150" s="267"/>
      <c r="C150" s="19" t="s">
        <v>33</v>
      </c>
      <c r="D150" s="58">
        <v>2.5</v>
      </c>
      <c r="E150" s="230" t="s">
        <v>84</v>
      </c>
      <c r="F150" s="231"/>
      <c r="G150" s="232"/>
    </row>
    <row r="151" spans="2:7" ht="15.75" thickBot="1" x14ac:dyDescent="0.3">
      <c r="B151" s="266" t="s">
        <v>40</v>
      </c>
      <c r="C151" s="19" t="s">
        <v>32</v>
      </c>
      <c r="D151" s="58">
        <v>15</v>
      </c>
      <c r="E151" s="230" t="s">
        <v>87</v>
      </c>
      <c r="F151" s="231"/>
      <c r="G151" s="232"/>
    </row>
    <row r="152" spans="2:7" ht="15.75" thickBot="1" x14ac:dyDescent="0.3">
      <c r="B152" s="267"/>
      <c r="C152" s="19" t="s">
        <v>33</v>
      </c>
      <c r="D152" s="58">
        <v>10</v>
      </c>
      <c r="E152" s="230" t="s">
        <v>84</v>
      </c>
      <c r="F152" s="231"/>
      <c r="G152" s="232"/>
    </row>
    <row r="153" spans="2:7" ht="15.75" thickBot="1" x14ac:dyDescent="0.3">
      <c r="B153" s="268" t="s">
        <v>41</v>
      </c>
      <c r="C153" s="19" t="s">
        <v>32</v>
      </c>
      <c r="D153" s="58">
        <v>5.5</v>
      </c>
      <c r="E153" s="230" t="s">
        <v>87</v>
      </c>
      <c r="F153" s="231"/>
      <c r="G153" s="232"/>
    </row>
    <row r="154" spans="2:7" ht="15.75" thickBot="1" x14ac:dyDescent="0.3">
      <c r="B154" s="269"/>
      <c r="C154" s="19" t="s">
        <v>33</v>
      </c>
      <c r="D154" s="58">
        <v>3.5</v>
      </c>
      <c r="E154" s="230" t="s">
        <v>84</v>
      </c>
      <c r="F154" s="231"/>
      <c r="G154" s="232"/>
    </row>
    <row r="155" spans="2:7" ht="49.5" customHeight="1" thickBot="1" x14ac:dyDescent="0.3">
      <c r="B155" s="268" t="s">
        <v>124</v>
      </c>
      <c r="C155" s="24" t="s">
        <v>32</v>
      </c>
      <c r="D155" s="59">
        <v>3.5</v>
      </c>
      <c r="E155" s="230" t="s">
        <v>87</v>
      </c>
      <c r="F155" s="231"/>
      <c r="G155" s="232"/>
    </row>
    <row r="156" spans="2:7" ht="47.25" customHeight="1" thickBot="1" x14ac:dyDescent="0.3">
      <c r="B156" s="269"/>
      <c r="C156" s="19" t="s">
        <v>33</v>
      </c>
      <c r="D156" s="62">
        <v>2.5</v>
      </c>
      <c r="E156" s="230" t="s">
        <v>84</v>
      </c>
      <c r="F156" s="231"/>
      <c r="G156" s="232"/>
    </row>
    <row r="157" spans="2:7" ht="15.75" thickBot="1" x14ac:dyDescent="0.3">
      <c r="B157" s="246" t="s">
        <v>42</v>
      </c>
      <c r="C157" s="247"/>
      <c r="D157" s="63">
        <v>10</v>
      </c>
      <c r="E157" s="230" t="s">
        <v>87</v>
      </c>
      <c r="F157" s="231"/>
      <c r="G157" s="232"/>
    </row>
    <row r="158" spans="2:7" ht="15.75" thickBot="1" x14ac:dyDescent="0.3">
      <c r="B158" s="246" t="s">
        <v>88</v>
      </c>
      <c r="C158" s="247"/>
      <c r="D158" s="63">
        <v>3.5</v>
      </c>
      <c r="E158" s="230" t="s">
        <v>89</v>
      </c>
      <c r="F158" s="231"/>
      <c r="G158" s="232"/>
    </row>
    <row r="159" spans="2:7" ht="15.75" thickBot="1" x14ac:dyDescent="0.3">
      <c r="B159" s="248" t="s">
        <v>44</v>
      </c>
      <c r="C159" s="249"/>
      <c r="D159" s="64">
        <v>15</v>
      </c>
      <c r="E159" s="230" t="s">
        <v>90</v>
      </c>
      <c r="F159" s="231"/>
      <c r="G159" s="232"/>
    </row>
    <row r="160" spans="2:7" ht="36.75" customHeight="1" thickBot="1" x14ac:dyDescent="0.3">
      <c r="B160" s="210" t="s">
        <v>45</v>
      </c>
      <c r="C160" s="212"/>
      <c r="D160" s="60">
        <v>0.5</v>
      </c>
      <c r="E160" s="257" t="s">
        <v>120</v>
      </c>
      <c r="F160" s="257"/>
      <c r="G160" s="232"/>
    </row>
    <row r="161" spans="2:8" ht="18" x14ac:dyDescent="0.25">
      <c r="B161" s="253" t="s">
        <v>91</v>
      </c>
      <c r="C161" s="253"/>
      <c r="D161" s="253"/>
      <c r="E161" s="253"/>
      <c r="F161" s="253"/>
      <c r="G161" s="253"/>
      <c r="H161" s="97"/>
    </row>
    <row r="162" spans="2:8" ht="15.75" thickBot="1" x14ac:dyDescent="0.3">
      <c r="B162" s="25"/>
      <c r="F162" s="38"/>
      <c r="G162" s="30"/>
    </row>
    <row r="163" spans="2:8" ht="37.5" customHeight="1" thickBot="1" x14ac:dyDescent="0.3">
      <c r="B163" s="254" t="s">
        <v>92</v>
      </c>
      <c r="C163" s="255"/>
      <c r="D163" s="255"/>
      <c r="E163" s="255"/>
      <c r="F163" s="255"/>
      <c r="G163" s="256"/>
    </row>
    <row r="164" spans="2:8" ht="15" customHeight="1" x14ac:dyDescent="0.25">
      <c r="B164" s="51"/>
      <c r="C164" s="51"/>
      <c r="D164" s="51"/>
      <c r="E164" s="51"/>
      <c r="F164" s="51"/>
      <c r="G164" s="51"/>
    </row>
    <row r="165" spans="2:8" ht="39.950000000000003" customHeight="1" thickBot="1" x14ac:dyDescent="0.3">
      <c r="B165" s="244" t="s">
        <v>93</v>
      </c>
      <c r="C165" s="244"/>
      <c r="D165" s="244"/>
      <c r="E165" s="244"/>
      <c r="F165" s="244"/>
      <c r="G165" s="244"/>
    </row>
    <row r="166" spans="2:8" ht="16.5" thickBot="1" x14ac:dyDescent="0.3">
      <c r="B166" s="235" t="s">
        <v>94</v>
      </c>
      <c r="C166" s="236"/>
      <c r="D166" s="236"/>
      <c r="E166" s="236"/>
      <c r="F166" s="236"/>
      <c r="G166" s="237"/>
    </row>
    <row r="167" spans="2:8" ht="16.5" customHeight="1" thickBot="1" x14ac:dyDescent="0.3">
      <c r="B167" s="26" t="s">
        <v>61</v>
      </c>
      <c r="C167" s="250" t="s">
        <v>62</v>
      </c>
      <c r="D167" s="251"/>
      <c r="E167" s="251"/>
      <c r="F167" s="251"/>
      <c r="G167" s="252"/>
    </row>
    <row r="168" spans="2:8" ht="15.75" customHeight="1" thickBot="1" x14ac:dyDescent="0.3">
      <c r="B168" s="264" t="s">
        <v>95</v>
      </c>
      <c r="C168" s="265"/>
      <c r="D168" s="27">
        <v>20</v>
      </c>
      <c r="E168" s="210" t="s">
        <v>96</v>
      </c>
      <c r="F168" s="211"/>
      <c r="G168" s="212"/>
    </row>
    <row r="169" spans="2:8" ht="39.950000000000003" customHeight="1" thickBot="1" x14ac:dyDescent="0.3">
      <c r="B169" s="245" t="s">
        <v>97</v>
      </c>
      <c r="C169" s="245"/>
      <c r="D169" s="245"/>
      <c r="E169" s="245"/>
      <c r="F169" s="245"/>
      <c r="G169" s="245"/>
    </row>
    <row r="170" spans="2:8" ht="31.5" customHeight="1" thickBot="1" x14ac:dyDescent="0.3">
      <c r="B170" s="235" t="s">
        <v>98</v>
      </c>
      <c r="C170" s="236"/>
      <c r="D170" s="236"/>
      <c r="E170" s="236"/>
      <c r="F170" s="236"/>
      <c r="G170" s="237"/>
    </row>
    <row r="171" spans="2:8" ht="16.5" thickBot="1" x14ac:dyDescent="0.3">
      <c r="B171" s="69" t="s">
        <v>61</v>
      </c>
      <c r="C171" s="238" t="s">
        <v>62</v>
      </c>
      <c r="D171" s="239"/>
      <c r="E171" s="239"/>
      <c r="F171" s="239"/>
      <c r="G171" s="240"/>
    </row>
    <row r="172" spans="2:8" ht="30" customHeight="1" x14ac:dyDescent="0.25">
      <c r="B172" s="28" t="s">
        <v>99</v>
      </c>
      <c r="C172" s="258" t="s">
        <v>101</v>
      </c>
      <c r="D172" s="259"/>
      <c r="E172" s="259"/>
      <c r="F172" s="259"/>
      <c r="G172" s="260"/>
    </row>
    <row r="173" spans="2:8" ht="45.75" thickBot="1" x14ac:dyDescent="0.3">
      <c r="B173" s="29" t="s">
        <v>100</v>
      </c>
      <c r="C173" s="261"/>
      <c r="D173" s="262"/>
      <c r="E173" s="262"/>
      <c r="F173" s="262"/>
      <c r="G173" s="263"/>
    </row>
    <row r="174" spans="2:8" ht="45.75" thickBot="1" x14ac:dyDescent="0.3">
      <c r="B174" s="70" t="s">
        <v>102</v>
      </c>
      <c r="C174" s="241" t="s">
        <v>101</v>
      </c>
      <c r="D174" s="242"/>
      <c r="E174" s="242"/>
      <c r="F174" s="242"/>
      <c r="G174" s="243"/>
    </row>
  </sheetData>
  <sheetProtection password="DB15" sheet="1" objects="1" scenarios="1" selectLockedCells="1"/>
  <mergeCells count="190">
    <mergeCell ref="E155:G155"/>
    <mergeCell ref="E146:G146"/>
    <mergeCell ref="E147:G147"/>
    <mergeCell ref="B139:B140"/>
    <mergeCell ref="B126:C126"/>
    <mergeCell ref="B127:C127"/>
    <mergeCell ref="E28:G28"/>
    <mergeCell ref="B28:C28"/>
    <mergeCell ref="F107:G107"/>
    <mergeCell ref="B106:G106"/>
    <mergeCell ref="B110:G110"/>
    <mergeCell ref="D111:G111"/>
    <mergeCell ref="B113:G113"/>
    <mergeCell ref="D114:G114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68:C168"/>
    <mergeCell ref="E168:G168"/>
    <mergeCell ref="B149:B150"/>
    <mergeCell ref="B151:B152"/>
    <mergeCell ref="B153:B154"/>
    <mergeCell ref="B155:B156"/>
    <mergeCell ref="B128:C128"/>
    <mergeCell ref="B129:C129"/>
    <mergeCell ref="B130:B132"/>
    <mergeCell ref="B133:B135"/>
    <mergeCell ref="B143:B144"/>
    <mergeCell ref="B145:B146"/>
    <mergeCell ref="E156:G156"/>
    <mergeCell ref="E151:G151"/>
    <mergeCell ref="E152:G152"/>
    <mergeCell ref="E153:G153"/>
    <mergeCell ref="E154:G154"/>
    <mergeCell ref="B138:C138"/>
    <mergeCell ref="E149:G149"/>
    <mergeCell ref="E150:G150"/>
    <mergeCell ref="E141:G141"/>
    <mergeCell ref="E142:G142"/>
    <mergeCell ref="E143:G143"/>
    <mergeCell ref="E144:G144"/>
    <mergeCell ref="B125:C125"/>
    <mergeCell ref="B136:G136"/>
    <mergeCell ref="B124:G124"/>
    <mergeCell ref="D125:G125"/>
    <mergeCell ref="D137:G137"/>
    <mergeCell ref="C174:G174"/>
    <mergeCell ref="B165:G165"/>
    <mergeCell ref="B169:G169"/>
    <mergeCell ref="B157:C157"/>
    <mergeCell ref="B158:C158"/>
    <mergeCell ref="B159:C159"/>
    <mergeCell ref="B160:C160"/>
    <mergeCell ref="B166:G166"/>
    <mergeCell ref="C167:G167"/>
    <mergeCell ref="B170:G170"/>
    <mergeCell ref="C171:G171"/>
    <mergeCell ref="B161:G161"/>
    <mergeCell ref="B163:G163"/>
    <mergeCell ref="E157:G157"/>
    <mergeCell ref="E158:G158"/>
    <mergeCell ref="E159:G159"/>
    <mergeCell ref="E160:G160"/>
    <mergeCell ref="C172:G173"/>
    <mergeCell ref="E148:G148"/>
    <mergeCell ref="E145:G145"/>
    <mergeCell ref="E138:G138"/>
    <mergeCell ref="E139:G139"/>
    <mergeCell ref="E140:G140"/>
    <mergeCell ref="E131:G131"/>
    <mergeCell ref="E132:G132"/>
    <mergeCell ref="E133:G133"/>
    <mergeCell ref="E134:G134"/>
    <mergeCell ref="E135:G135"/>
    <mergeCell ref="E126:G126"/>
    <mergeCell ref="E127:G127"/>
    <mergeCell ref="E128:G128"/>
    <mergeCell ref="E129:G129"/>
    <mergeCell ref="E130:G130"/>
    <mergeCell ref="E119:G119"/>
    <mergeCell ref="E120:G120"/>
    <mergeCell ref="E121:G121"/>
    <mergeCell ref="E122:G122"/>
    <mergeCell ref="E123:G123"/>
    <mergeCell ref="E112:G112"/>
    <mergeCell ref="E115:G115"/>
    <mergeCell ref="E116:G116"/>
    <mergeCell ref="E117:G117"/>
    <mergeCell ref="E118:G118"/>
    <mergeCell ref="B98:E98"/>
    <mergeCell ref="B95:G95"/>
    <mergeCell ref="B96:E96"/>
    <mergeCell ref="E97:G97"/>
    <mergeCell ref="B100:E100"/>
    <mergeCell ref="B102:E102"/>
    <mergeCell ref="B104:E104"/>
    <mergeCell ref="F99:G99"/>
    <mergeCell ref="F101:G101"/>
    <mergeCell ref="F103:G103"/>
    <mergeCell ref="F105:G105"/>
    <mergeCell ref="C23:G23"/>
    <mergeCell ref="B29:F29"/>
    <mergeCell ref="B27:C27"/>
    <mergeCell ref="C24:G24"/>
    <mergeCell ref="C25:G25"/>
    <mergeCell ref="C26:G26"/>
    <mergeCell ref="D27:F27"/>
    <mergeCell ref="B41:F41"/>
    <mergeCell ref="B31:C31"/>
    <mergeCell ref="B32:C32"/>
    <mergeCell ref="B33:C33"/>
    <mergeCell ref="B34:C34"/>
    <mergeCell ref="B35:C35"/>
    <mergeCell ref="B36:C36"/>
    <mergeCell ref="B37:C37"/>
    <mergeCell ref="B39:C39"/>
    <mergeCell ref="E40:F40"/>
    <mergeCell ref="G29:G30"/>
    <mergeCell ref="E30:F30"/>
    <mergeCell ref="E38:F38"/>
    <mergeCell ref="B8:G8"/>
    <mergeCell ref="B13:G13"/>
    <mergeCell ref="B14:G14"/>
    <mergeCell ref="B15:G15"/>
    <mergeCell ref="B17:G17"/>
    <mergeCell ref="B18:G19"/>
    <mergeCell ref="C20:G20"/>
    <mergeCell ref="C21:G21"/>
    <mergeCell ref="B22:G22"/>
    <mergeCell ref="C10:F10"/>
    <mergeCell ref="C11:F11"/>
    <mergeCell ref="B10:B11"/>
    <mergeCell ref="B92:E92"/>
    <mergeCell ref="F92:G92"/>
    <mergeCell ref="E81:F81"/>
    <mergeCell ref="E83:F83"/>
    <mergeCell ref="E84:F84"/>
    <mergeCell ref="E85:F85"/>
    <mergeCell ref="B83:C83"/>
    <mergeCell ref="B84:C84"/>
    <mergeCell ref="B85:C85"/>
    <mergeCell ref="B86:C86"/>
    <mergeCell ref="B54:F54"/>
    <mergeCell ref="B42:C42"/>
    <mergeCell ref="B55:C55"/>
    <mergeCell ref="B44:C44"/>
    <mergeCell ref="B45:C45"/>
    <mergeCell ref="B47:C47"/>
    <mergeCell ref="B48:B50"/>
    <mergeCell ref="B51:B53"/>
    <mergeCell ref="B88:G88"/>
    <mergeCell ref="E43:F43"/>
    <mergeCell ref="E46:F46"/>
    <mergeCell ref="E42:F42"/>
    <mergeCell ref="E45:F45"/>
    <mergeCell ref="E48:F48"/>
    <mergeCell ref="E49:F49"/>
    <mergeCell ref="E51:F51"/>
    <mergeCell ref="E52:F52"/>
    <mergeCell ref="B93:E93"/>
    <mergeCell ref="F93:G93"/>
    <mergeCell ref="B56:B57"/>
    <mergeCell ref="B58:G58"/>
    <mergeCell ref="B59:G59"/>
    <mergeCell ref="B77:G77"/>
    <mergeCell ref="B80:G80"/>
    <mergeCell ref="B62:G62"/>
    <mergeCell ref="B65:G65"/>
    <mergeCell ref="B68:G68"/>
    <mergeCell ref="B71:G71"/>
    <mergeCell ref="B74:G74"/>
    <mergeCell ref="E90:F90"/>
    <mergeCell ref="B90:C90"/>
    <mergeCell ref="B91:C91"/>
    <mergeCell ref="E91:F91"/>
    <mergeCell ref="E56:F56"/>
    <mergeCell ref="E60:F60"/>
    <mergeCell ref="E63:F63"/>
    <mergeCell ref="E78:F78"/>
    <mergeCell ref="E75:F75"/>
    <mergeCell ref="E72:F72"/>
    <mergeCell ref="E69:F69"/>
    <mergeCell ref="E66:F66"/>
  </mergeCells>
  <conditionalFormatting sqref="D107:D167 D169:D1048576 E168 D1:D9 D12:D27 D91:D105 D29:D89">
    <cfRule type="cellIs" dxfId="4" priority="7" operator="equal">
      <formula>"X"</formula>
    </cfRule>
  </conditionalFormatting>
  <conditionalFormatting sqref="G108:G167 G169:G1048576 G1:G27 G47:G105 G29 G44:G45 G31:G42">
    <cfRule type="cellIs" dxfId="3" priority="5" operator="equal">
      <formula>0</formula>
    </cfRule>
    <cfRule type="cellIs" dxfId="2" priority="6" operator="equal">
      <formula>0</formula>
    </cfRule>
  </conditionalFormatting>
  <conditionalFormatting sqref="D90">
    <cfRule type="cellIs" dxfId="1" priority="1" operator="equal">
      <formula>0</formula>
    </cfRule>
    <cfRule type="cellIs" dxfId="0" priority="2" operator="equal">
      <formula>0</formula>
    </cfRule>
  </conditionalFormatting>
  <pageMargins left="0.70866141732283472" right="0.70866141732283472" top="0.31496062992125984" bottom="0.39370078740157483" header="0.31496062992125984" footer="0.31496062992125984"/>
  <pageSetup paperSize="9" scale="73" fitToHeight="0" orientation="portrait" r:id="rId1"/>
  <headerFooter>
    <oddFooter>&amp;CPage &amp;P de &amp;N</oddFooter>
  </headerFooter>
  <rowBreaks count="4" manualBreakCount="4">
    <brk id="40" max="16383" man="1"/>
    <brk id="70" min="1" max="6" man="1"/>
    <brk id="94" min="1" max="6" man="1"/>
    <brk id="135" min="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Réinitialisation">
                <anchor moveWithCells="1">
                  <from>
                    <xdr:col>4</xdr:col>
                    <xdr:colOff>9525</xdr:colOff>
                    <xdr:row>4</xdr:row>
                    <xdr:rowOff>19050</xdr:rowOff>
                  </from>
                  <to>
                    <xdr:col>6</xdr:col>
                    <xdr:colOff>714375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Impression">
                <anchor moveWithCells="1">
                  <from>
                    <xdr:col>3</xdr:col>
                    <xdr:colOff>790575</xdr:colOff>
                    <xdr:row>1</xdr:row>
                    <xdr:rowOff>19050</xdr:rowOff>
                  </from>
                  <to>
                    <xdr:col>6</xdr:col>
                    <xdr:colOff>695325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8" sqref="H8"/>
    </sheetView>
  </sheetViews>
  <sheetFormatPr baseColWidth="10" defaultRowHeight="23.25" x14ac:dyDescent="0.35"/>
  <cols>
    <col min="1" max="1" width="33.42578125" style="114" customWidth="1"/>
    <col min="2" max="2" width="18.140625" style="115" customWidth="1"/>
    <col min="4" max="4" width="52.85546875" bestFit="1" customWidth="1"/>
    <col min="5" max="5" width="18.42578125" style="116" customWidth="1"/>
  </cols>
  <sheetData>
    <row r="1" spans="1:5" x14ac:dyDescent="0.35">
      <c r="A1" s="117"/>
      <c r="B1" s="118"/>
      <c r="C1" s="119"/>
      <c r="D1" s="119"/>
      <c r="E1" s="120"/>
    </row>
    <row r="2" spans="1:5" x14ac:dyDescent="0.35">
      <c r="A2" s="121"/>
      <c r="B2" s="118"/>
      <c r="C2" s="119"/>
      <c r="D2" s="294"/>
      <c r="E2" s="294"/>
    </row>
    <row r="3" spans="1:5" x14ac:dyDescent="0.35">
      <c r="A3" s="122"/>
      <c r="B3" s="118"/>
      <c r="C3" s="119"/>
      <c r="D3" s="293"/>
      <c r="E3" s="293"/>
    </row>
    <row r="4" spans="1:5" x14ac:dyDescent="0.35">
      <c r="A4" s="121"/>
      <c r="B4" s="118"/>
      <c r="C4" s="119"/>
      <c r="D4" s="117"/>
      <c r="E4" s="123"/>
    </row>
    <row r="5" spans="1:5" x14ac:dyDescent="0.35">
      <c r="A5" s="117"/>
      <c r="B5" s="124"/>
      <c r="C5" s="119"/>
      <c r="D5" s="293"/>
      <c r="E5" s="293"/>
    </row>
    <row r="6" spans="1:5" x14ac:dyDescent="0.35">
      <c r="A6" s="117"/>
      <c r="B6" s="118"/>
      <c r="C6" s="119"/>
      <c r="D6" s="117"/>
      <c r="E6" s="123"/>
    </row>
    <row r="7" spans="1:5" x14ac:dyDescent="0.35">
      <c r="A7" s="117"/>
      <c r="B7" s="118"/>
      <c r="C7" s="119"/>
      <c r="D7" s="125"/>
      <c r="E7" s="126"/>
    </row>
    <row r="8" spans="1:5" x14ac:dyDescent="0.35">
      <c r="A8" s="117"/>
      <c r="B8" s="118"/>
      <c r="C8" s="119"/>
      <c r="D8" s="125"/>
      <c r="E8" s="126"/>
    </row>
    <row r="9" spans="1:5" x14ac:dyDescent="0.35">
      <c r="A9" s="117"/>
      <c r="B9" s="118"/>
      <c r="C9" s="119"/>
      <c r="D9" s="127"/>
      <c r="E9" s="123"/>
    </row>
    <row r="10" spans="1:5" x14ac:dyDescent="0.35">
      <c r="A10" s="117"/>
      <c r="B10" s="118"/>
      <c r="C10" s="119"/>
      <c r="D10" s="294"/>
      <c r="E10" s="294"/>
    </row>
    <row r="11" spans="1:5" x14ac:dyDescent="0.35">
      <c r="A11" s="117"/>
      <c r="B11" s="118"/>
      <c r="C11" s="119"/>
      <c r="D11" s="293"/>
      <c r="E11" s="293"/>
    </row>
    <row r="12" spans="1:5" x14ac:dyDescent="0.35">
      <c r="A12" s="117"/>
      <c r="B12" s="118"/>
      <c r="C12" s="119"/>
      <c r="D12" s="117"/>
      <c r="E12" s="123"/>
    </row>
    <row r="13" spans="1:5" x14ac:dyDescent="0.35">
      <c r="A13" s="117"/>
      <c r="B13" s="118"/>
      <c r="C13" s="119"/>
      <c r="D13" s="293"/>
      <c r="E13" s="293"/>
    </row>
    <row r="14" spans="1:5" x14ac:dyDescent="0.35">
      <c r="A14" s="117"/>
      <c r="B14" s="118"/>
      <c r="C14" s="119"/>
      <c r="D14" s="117"/>
      <c r="E14" s="123"/>
    </row>
    <row r="15" spans="1:5" x14ac:dyDescent="0.35">
      <c r="A15" s="117"/>
      <c r="B15" s="118"/>
      <c r="C15" s="119"/>
      <c r="D15" s="128"/>
      <c r="E15" s="126"/>
    </row>
    <row r="16" spans="1:5" x14ac:dyDescent="0.35">
      <c r="A16" s="117"/>
      <c r="B16" s="118"/>
      <c r="C16" s="119"/>
      <c r="D16" s="119"/>
      <c r="E16" s="120"/>
    </row>
    <row r="17" spans="1:5" x14ac:dyDescent="0.35">
      <c r="A17" s="117"/>
      <c r="B17" s="118"/>
      <c r="C17" s="119"/>
      <c r="D17" s="128"/>
      <c r="E17" s="126"/>
    </row>
    <row r="18" spans="1:5" x14ac:dyDescent="0.35">
      <c r="A18" s="117"/>
      <c r="B18" s="118"/>
      <c r="C18" s="119"/>
      <c r="D18" s="119"/>
      <c r="E18" s="120"/>
    </row>
    <row r="19" spans="1:5" x14ac:dyDescent="0.35">
      <c r="A19" s="117"/>
      <c r="B19" s="118"/>
      <c r="C19" s="119"/>
      <c r="D19" s="119"/>
      <c r="E19" s="120"/>
    </row>
    <row r="20" spans="1:5" x14ac:dyDescent="0.35">
      <c r="A20" s="117"/>
      <c r="B20" s="118"/>
      <c r="C20" s="119"/>
      <c r="D20" s="119"/>
      <c r="E20" s="120"/>
    </row>
  </sheetData>
  <mergeCells count="6">
    <mergeCell ref="D13:E13"/>
    <mergeCell ref="D2:E2"/>
    <mergeCell ref="D3:E3"/>
    <mergeCell ref="D5:E5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 EHm</vt:lpstr>
      <vt:lpstr>Calcul Redevance</vt:lpstr>
      <vt:lpstr>'Calcul EHm'!Zone_d_impression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 Wohl</dc:creator>
  <cp:lastModifiedBy>Krys Pleimelding</cp:lastModifiedBy>
  <cp:lastPrinted>2017-05-10T06:28:31Z</cp:lastPrinted>
  <dcterms:created xsi:type="dcterms:W3CDTF">2013-03-15T16:16:40Z</dcterms:created>
  <dcterms:modified xsi:type="dcterms:W3CDTF">2019-03-29T11:50:02Z</dcterms:modified>
</cp:coreProperties>
</file>